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17"/>
  <workbookPr showInkAnnotation="0" hidePivotFieldList="1" autoCompressPictures="0"/>
  <bookViews>
    <workbookView xWindow="2760" yWindow="0" windowWidth="32800" windowHeight="19100" tabRatio="500"/>
  </bookViews>
  <sheets>
    <sheet name="Car Log" sheetId="2" r:id="rId1"/>
    <sheet name="Charts" sheetId="1" r:id="rId2"/>
    <sheet name="Instructions" sheetId="3" r:id="rId3"/>
  </sheets>
  <definedNames>
    <definedName name="ActualRPMatWheel">Charts!$M$5</definedName>
    <definedName name="Configuration">Charts!$B$5</definedName>
    <definedName name="FeetPerSecond">Charts!$K$5</definedName>
    <definedName name="GearRatio">Charts!$H$5</definedName>
    <definedName name="MotorRPM">Charts!$D$5</definedName>
    <definedName name="mph">Charts!$L$5</definedName>
    <definedName name="PinionTeeth">Charts!$E$5</definedName>
    <definedName name="RPMatWheel">Charts!$I$5</definedName>
    <definedName name="RPMDelta">Charts!$N$5</definedName>
    <definedName name="RPMDeltaPct">Charts!$O$5</definedName>
    <definedName name="SpurTeeth">Charts!$F$5</definedName>
    <definedName name="TireDiameter">Charts!$G$5</definedName>
    <definedName name="TireRollOut">Charts!$J$5</definedName>
    <definedName name="Voltage">Charts!$C$5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5" i="1" l="1"/>
  <c r="I5" i="1"/>
  <c r="N5" i="1"/>
  <c r="O5" i="1"/>
  <c r="J5" i="1"/>
  <c r="K5" i="1"/>
  <c r="L5" i="1"/>
  <c r="L153" i="2"/>
  <c r="M153" i="2"/>
  <c r="R153" i="2"/>
  <c r="S153" i="2"/>
  <c r="L152" i="2"/>
  <c r="M152" i="2"/>
  <c r="R152" i="2"/>
  <c r="S152" i="2"/>
  <c r="L151" i="2"/>
  <c r="M151" i="2"/>
  <c r="R151" i="2"/>
  <c r="S151" i="2"/>
  <c r="L150" i="2"/>
  <c r="M150" i="2"/>
  <c r="R150" i="2"/>
  <c r="S150" i="2"/>
  <c r="L149" i="2"/>
  <c r="M149" i="2"/>
  <c r="R149" i="2"/>
  <c r="S149" i="2"/>
  <c r="L148" i="2"/>
  <c r="M148" i="2"/>
  <c r="R148" i="2"/>
  <c r="S148" i="2"/>
  <c r="L147" i="2"/>
  <c r="M147" i="2"/>
  <c r="R147" i="2"/>
  <c r="S147" i="2"/>
  <c r="L146" i="2"/>
  <c r="M146" i="2"/>
  <c r="R146" i="2"/>
  <c r="S146" i="2"/>
  <c r="L145" i="2"/>
  <c r="M145" i="2"/>
  <c r="R145" i="2"/>
  <c r="S145" i="2"/>
  <c r="L144" i="2"/>
  <c r="M144" i="2"/>
  <c r="R144" i="2"/>
  <c r="S144" i="2"/>
  <c r="L143" i="2"/>
  <c r="M143" i="2"/>
  <c r="R143" i="2"/>
  <c r="S143" i="2"/>
  <c r="L142" i="2"/>
  <c r="M142" i="2"/>
  <c r="R142" i="2"/>
  <c r="S142" i="2"/>
  <c r="L141" i="2"/>
  <c r="M141" i="2"/>
  <c r="R141" i="2"/>
  <c r="S141" i="2"/>
  <c r="L140" i="2"/>
  <c r="M140" i="2"/>
  <c r="R140" i="2"/>
  <c r="S140" i="2"/>
  <c r="L139" i="2"/>
  <c r="M139" i="2"/>
  <c r="R139" i="2"/>
  <c r="S139" i="2"/>
  <c r="L138" i="2"/>
  <c r="M138" i="2"/>
  <c r="R138" i="2"/>
  <c r="S138" i="2"/>
  <c r="L137" i="2"/>
  <c r="M137" i="2"/>
  <c r="R137" i="2"/>
  <c r="S137" i="2"/>
  <c r="L136" i="2"/>
  <c r="M136" i="2"/>
  <c r="R136" i="2"/>
  <c r="S136" i="2"/>
  <c r="L135" i="2"/>
  <c r="M135" i="2"/>
  <c r="R135" i="2"/>
  <c r="S135" i="2"/>
  <c r="L134" i="2"/>
  <c r="M134" i="2"/>
  <c r="R134" i="2"/>
  <c r="S134" i="2"/>
  <c r="L133" i="2"/>
  <c r="M133" i="2"/>
  <c r="R133" i="2"/>
  <c r="S133" i="2"/>
  <c r="L132" i="2"/>
  <c r="M132" i="2"/>
  <c r="R132" i="2"/>
  <c r="S132" i="2"/>
  <c r="L131" i="2"/>
  <c r="M131" i="2"/>
  <c r="R131" i="2"/>
  <c r="S131" i="2"/>
  <c r="L130" i="2"/>
  <c r="M130" i="2"/>
  <c r="R130" i="2"/>
  <c r="S130" i="2"/>
  <c r="L129" i="2"/>
  <c r="M129" i="2"/>
  <c r="R129" i="2"/>
  <c r="S129" i="2"/>
  <c r="L128" i="2"/>
  <c r="M128" i="2"/>
  <c r="R128" i="2"/>
  <c r="S128" i="2"/>
  <c r="L127" i="2"/>
  <c r="M127" i="2"/>
  <c r="R127" i="2"/>
  <c r="S127" i="2"/>
  <c r="L126" i="2"/>
  <c r="M126" i="2"/>
  <c r="R126" i="2"/>
  <c r="S126" i="2"/>
  <c r="L125" i="2"/>
  <c r="M125" i="2"/>
  <c r="R125" i="2"/>
  <c r="S125" i="2"/>
  <c r="L124" i="2"/>
  <c r="M124" i="2"/>
  <c r="R124" i="2"/>
  <c r="S124" i="2"/>
  <c r="L123" i="2"/>
  <c r="M123" i="2"/>
  <c r="R123" i="2"/>
  <c r="S123" i="2"/>
  <c r="L122" i="2"/>
  <c r="M122" i="2"/>
  <c r="R122" i="2"/>
  <c r="S122" i="2"/>
  <c r="L121" i="2"/>
  <c r="M121" i="2"/>
  <c r="R121" i="2"/>
  <c r="S121" i="2"/>
  <c r="L120" i="2"/>
  <c r="M120" i="2"/>
  <c r="R120" i="2"/>
  <c r="S120" i="2"/>
  <c r="L119" i="2"/>
  <c r="M119" i="2"/>
  <c r="R119" i="2"/>
  <c r="S119" i="2"/>
  <c r="L118" i="2"/>
  <c r="M118" i="2"/>
  <c r="R118" i="2"/>
  <c r="S118" i="2"/>
  <c r="L117" i="2"/>
  <c r="M117" i="2"/>
  <c r="R117" i="2"/>
  <c r="S117" i="2"/>
  <c r="L116" i="2"/>
  <c r="M116" i="2"/>
  <c r="R116" i="2"/>
  <c r="S116" i="2"/>
  <c r="L115" i="2"/>
  <c r="M115" i="2"/>
  <c r="R115" i="2"/>
  <c r="S115" i="2"/>
  <c r="L114" i="2"/>
  <c r="M114" i="2"/>
  <c r="R114" i="2"/>
  <c r="S114" i="2"/>
  <c r="L113" i="2"/>
  <c r="M113" i="2"/>
  <c r="R113" i="2"/>
  <c r="S113" i="2"/>
  <c r="L112" i="2"/>
  <c r="M112" i="2"/>
  <c r="R112" i="2"/>
  <c r="S112" i="2"/>
  <c r="L111" i="2"/>
  <c r="M111" i="2"/>
  <c r="R111" i="2"/>
  <c r="S111" i="2"/>
  <c r="L110" i="2"/>
  <c r="M110" i="2"/>
  <c r="R110" i="2"/>
  <c r="S110" i="2"/>
  <c r="L109" i="2"/>
  <c r="M109" i="2"/>
  <c r="R109" i="2"/>
  <c r="S109" i="2"/>
  <c r="L108" i="2"/>
  <c r="M108" i="2"/>
  <c r="R108" i="2"/>
  <c r="S108" i="2"/>
  <c r="L107" i="2"/>
  <c r="M107" i="2"/>
  <c r="R107" i="2"/>
  <c r="S107" i="2"/>
  <c r="L106" i="2"/>
  <c r="M106" i="2"/>
  <c r="R106" i="2"/>
  <c r="S106" i="2"/>
  <c r="L105" i="2"/>
  <c r="M105" i="2"/>
  <c r="R105" i="2"/>
  <c r="S105" i="2"/>
  <c r="L104" i="2"/>
  <c r="M104" i="2"/>
  <c r="R104" i="2"/>
  <c r="S104" i="2"/>
  <c r="L103" i="2"/>
  <c r="M103" i="2"/>
  <c r="R103" i="2"/>
  <c r="S103" i="2"/>
  <c r="L102" i="2"/>
  <c r="M102" i="2"/>
  <c r="R102" i="2"/>
  <c r="S102" i="2"/>
  <c r="L101" i="2"/>
  <c r="M101" i="2"/>
  <c r="R101" i="2"/>
  <c r="S101" i="2"/>
  <c r="L100" i="2"/>
  <c r="M100" i="2"/>
  <c r="R100" i="2"/>
  <c r="S100" i="2"/>
  <c r="L99" i="2"/>
  <c r="M99" i="2"/>
  <c r="R99" i="2"/>
  <c r="S99" i="2"/>
  <c r="L98" i="2"/>
  <c r="M98" i="2"/>
  <c r="R98" i="2"/>
  <c r="S98" i="2"/>
  <c r="L97" i="2"/>
  <c r="M97" i="2"/>
  <c r="R97" i="2"/>
  <c r="S97" i="2"/>
  <c r="L96" i="2"/>
  <c r="M96" i="2"/>
  <c r="R96" i="2"/>
  <c r="S96" i="2"/>
  <c r="L95" i="2"/>
  <c r="M95" i="2"/>
  <c r="R95" i="2"/>
  <c r="S95" i="2"/>
  <c r="L94" i="2"/>
  <c r="M94" i="2"/>
  <c r="R94" i="2"/>
  <c r="S94" i="2"/>
  <c r="L93" i="2"/>
  <c r="M93" i="2"/>
  <c r="R93" i="2"/>
  <c r="S93" i="2"/>
  <c r="L92" i="2"/>
  <c r="M92" i="2"/>
  <c r="R92" i="2"/>
  <c r="S92" i="2"/>
  <c r="L91" i="2"/>
  <c r="M91" i="2"/>
  <c r="R91" i="2"/>
  <c r="S91" i="2"/>
  <c r="L90" i="2"/>
  <c r="M90" i="2"/>
  <c r="R90" i="2"/>
  <c r="S90" i="2"/>
  <c r="L89" i="2"/>
  <c r="M89" i="2"/>
  <c r="R89" i="2"/>
  <c r="S89" i="2"/>
  <c r="L88" i="2"/>
  <c r="M88" i="2"/>
  <c r="R88" i="2"/>
  <c r="S88" i="2"/>
  <c r="L87" i="2"/>
  <c r="M87" i="2"/>
  <c r="R87" i="2"/>
  <c r="S87" i="2"/>
  <c r="L86" i="2"/>
  <c r="M86" i="2"/>
  <c r="R86" i="2"/>
  <c r="S86" i="2"/>
  <c r="L85" i="2"/>
  <c r="M85" i="2"/>
  <c r="R85" i="2"/>
  <c r="S85" i="2"/>
  <c r="L84" i="2"/>
  <c r="M84" i="2"/>
  <c r="R84" i="2"/>
  <c r="S84" i="2"/>
  <c r="L83" i="2"/>
  <c r="M83" i="2"/>
  <c r="R83" i="2"/>
  <c r="S83" i="2"/>
  <c r="L82" i="2"/>
  <c r="M82" i="2"/>
  <c r="R82" i="2"/>
  <c r="S82" i="2"/>
  <c r="L81" i="2"/>
  <c r="M81" i="2"/>
  <c r="R81" i="2"/>
  <c r="S81" i="2"/>
  <c r="L80" i="2"/>
  <c r="M80" i="2"/>
  <c r="R80" i="2"/>
  <c r="S80" i="2"/>
  <c r="L79" i="2"/>
  <c r="M79" i="2"/>
  <c r="R79" i="2"/>
  <c r="S79" i="2"/>
  <c r="L78" i="2"/>
  <c r="M78" i="2"/>
  <c r="R78" i="2"/>
  <c r="S78" i="2"/>
  <c r="L77" i="2"/>
  <c r="M77" i="2"/>
  <c r="R77" i="2"/>
  <c r="S77" i="2"/>
  <c r="L76" i="2"/>
  <c r="M76" i="2"/>
  <c r="R76" i="2"/>
  <c r="S76" i="2"/>
  <c r="L75" i="2"/>
  <c r="M75" i="2"/>
  <c r="R75" i="2"/>
  <c r="S75" i="2"/>
  <c r="L74" i="2"/>
  <c r="M74" i="2"/>
  <c r="R74" i="2"/>
  <c r="S74" i="2"/>
  <c r="L73" i="2"/>
  <c r="M73" i="2"/>
  <c r="R73" i="2"/>
  <c r="S73" i="2"/>
  <c r="L72" i="2"/>
  <c r="M72" i="2"/>
  <c r="R72" i="2"/>
  <c r="S72" i="2"/>
  <c r="L71" i="2"/>
  <c r="M71" i="2"/>
  <c r="R71" i="2"/>
  <c r="S71" i="2"/>
  <c r="L70" i="2"/>
  <c r="M70" i="2"/>
  <c r="R70" i="2"/>
  <c r="S70" i="2"/>
  <c r="L69" i="2"/>
  <c r="M69" i="2"/>
  <c r="R69" i="2"/>
  <c r="S69" i="2"/>
  <c r="L68" i="2"/>
  <c r="M68" i="2"/>
  <c r="R68" i="2"/>
  <c r="S68" i="2"/>
  <c r="L67" i="2"/>
  <c r="M67" i="2"/>
  <c r="R67" i="2"/>
  <c r="S67" i="2"/>
  <c r="L66" i="2"/>
  <c r="M66" i="2"/>
  <c r="R66" i="2"/>
  <c r="S66" i="2"/>
  <c r="L65" i="2"/>
  <c r="M65" i="2"/>
  <c r="R65" i="2"/>
  <c r="S65" i="2"/>
  <c r="L64" i="2"/>
  <c r="M64" i="2"/>
  <c r="R64" i="2"/>
  <c r="S64" i="2"/>
  <c r="L63" i="2"/>
  <c r="M63" i="2"/>
  <c r="R63" i="2"/>
  <c r="S63" i="2"/>
  <c r="L62" i="2"/>
  <c r="M62" i="2"/>
  <c r="R62" i="2"/>
  <c r="S62" i="2"/>
  <c r="L61" i="2"/>
  <c r="M61" i="2"/>
  <c r="R61" i="2"/>
  <c r="S61" i="2"/>
  <c r="L60" i="2"/>
  <c r="M60" i="2"/>
  <c r="R60" i="2"/>
  <c r="S60" i="2"/>
  <c r="L59" i="2"/>
  <c r="M59" i="2"/>
  <c r="R59" i="2"/>
  <c r="S59" i="2"/>
  <c r="L58" i="2"/>
  <c r="M58" i="2"/>
  <c r="R58" i="2"/>
  <c r="S58" i="2"/>
  <c r="L57" i="2"/>
  <c r="M57" i="2"/>
  <c r="R57" i="2"/>
  <c r="S57" i="2"/>
  <c r="L56" i="2"/>
  <c r="M56" i="2"/>
  <c r="R56" i="2"/>
  <c r="S56" i="2"/>
  <c r="L55" i="2"/>
  <c r="M55" i="2"/>
  <c r="R55" i="2"/>
  <c r="S55" i="2"/>
  <c r="L54" i="2"/>
  <c r="M54" i="2"/>
  <c r="R54" i="2"/>
  <c r="S54" i="2"/>
  <c r="L53" i="2"/>
  <c r="M53" i="2"/>
  <c r="R53" i="2"/>
  <c r="S53" i="2"/>
  <c r="L52" i="2"/>
  <c r="M52" i="2"/>
  <c r="R52" i="2"/>
  <c r="S52" i="2"/>
  <c r="L51" i="2"/>
  <c r="M51" i="2"/>
  <c r="R51" i="2"/>
  <c r="S51" i="2"/>
  <c r="L50" i="2"/>
  <c r="M50" i="2"/>
  <c r="R50" i="2"/>
  <c r="S50" i="2"/>
  <c r="L49" i="2"/>
  <c r="M49" i="2"/>
  <c r="R49" i="2"/>
  <c r="S49" i="2"/>
  <c r="L48" i="2"/>
  <c r="M48" i="2"/>
  <c r="R48" i="2"/>
  <c r="S48" i="2"/>
  <c r="L47" i="2"/>
  <c r="M47" i="2"/>
  <c r="R47" i="2"/>
  <c r="S47" i="2"/>
  <c r="L46" i="2"/>
  <c r="M46" i="2"/>
  <c r="R46" i="2"/>
  <c r="S46" i="2"/>
  <c r="L45" i="2"/>
  <c r="M45" i="2"/>
  <c r="R45" i="2"/>
  <c r="S45" i="2"/>
  <c r="L44" i="2"/>
  <c r="M44" i="2"/>
  <c r="R44" i="2"/>
  <c r="S44" i="2"/>
  <c r="L43" i="2"/>
  <c r="M43" i="2"/>
  <c r="R43" i="2"/>
  <c r="S43" i="2"/>
  <c r="L42" i="2"/>
  <c r="M42" i="2"/>
  <c r="R42" i="2"/>
  <c r="S42" i="2"/>
  <c r="L41" i="2"/>
  <c r="M41" i="2"/>
  <c r="R41" i="2"/>
  <c r="S41" i="2"/>
  <c r="L40" i="2"/>
  <c r="M40" i="2"/>
  <c r="R40" i="2"/>
  <c r="S40" i="2"/>
  <c r="L39" i="2"/>
  <c r="M39" i="2"/>
  <c r="R39" i="2"/>
  <c r="S39" i="2"/>
  <c r="L38" i="2"/>
  <c r="M38" i="2"/>
  <c r="R38" i="2"/>
  <c r="S38" i="2"/>
  <c r="L37" i="2"/>
  <c r="M37" i="2"/>
  <c r="R37" i="2"/>
  <c r="S37" i="2"/>
  <c r="L36" i="2"/>
  <c r="M36" i="2"/>
  <c r="R36" i="2"/>
  <c r="S36" i="2"/>
  <c r="L35" i="2"/>
  <c r="M35" i="2"/>
  <c r="R35" i="2"/>
  <c r="S35" i="2"/>
  <c r="L34" i="2"/>
  <c r="M34" i="2"/>
  <c r="R34" i="2"/>
  <c r="S34" i="2"/>
  <c r="L33" i="2"/>
  <c r="M33" i="2"/>
  <c r="R33" i="2"/>
  <c r="S33" i="2"/>
  <c r="L32" i="2"/>
  <c r="M32" i="2"/>
  <c r="R32" i="2"/>
  <c r="S32" i="2"/>
  <c r="L31" i="2"/>
  <c r="M31" i="2"/>
  <c r="R31" i="2"/>
  <c r="S31" i="2"/>
  <c r="L30" i="2"/>
  <c r="M30" i="2"/>
  <c r="R30" i="2"/>
  <c r="S30" i="2"/>
  <c r="L29" i="2"/>
  <c r="M29" i="2"/>
  <c r="R29" i="2"/>
  <c r="S29" i="2"/>
  <c r="L28" i="2"/>
  <c r="M28" i="2"/>
  <c r="R28" i="2"/>
  <c r="S28" i="2"/>
  <c r="L27" i="2"/>
  <c r="M27" i="2"/>
  <c r="R27" i="2"/>
  <c r="S27" i="2"/>
  <c r="L26" i="2"/>
  <c r="M26" i="2"/>
  <c r="R26" i="2"/>
  <c r="S26" i="2"/>
  <c r="L25" i="2"/>
  <c r="M25" i="2"/>
  <c r="R25" i="2"/>
  <c r="S25" i="2"/>
  <c r="L24" i="2"/>
  <c r="M24" i="2"/>
  <c r="R24" i="2"/>
  <c r="S24" i="2"/>
  <c r="L23" i="2"/>
  <c r="M23" i="2"/>
  <c r="R23" i="2"/>
  <c r="S23" i="2"/>
  <c r="L22" i="2"/>
  <c r="M22" i="2"/>
  <c r="R22" i="2"/>
  <c r="S22" i="2"/>
  <c r="L21" i="2"/>
  <c r="M21" i="2"/>
  <c r="R21" i="2"/>
  <c r="S21" i="2"/>
  <c r="L20" i="2"/>
  <c r="M20" i="2"/>
  <c r="R20" i="2"/>
  <c r="S20" i="2"/>
  <c r="L19" i="2"/>
  <c r="M19" i="2"/>
  <c r="R19" i="2"/>
  <c r="S19" i="2"/>
  <c r="L18" i="2"/>
  <c r="M18" i="2"/>
  <c r="R18" i="2"/>
  <c r="S18" i="2"/>
  <c r="L17" i="2"/>
  <c r="M17" i="2"/>
  <c r="R17" i="2"/>
  <c r="S17" i="2"/>
  <c r="L16" i="2"/>
  <c r="M16" i="2"/>
  <c r="R16" i="2"/>
  <c r="S16" i="2"/>
  <c r="L15" i="2"/>
  <c r="M15" i="2"/>
  <c r="R15" i="2"/>
  <c r="S15" i="2"/>
  <c r="L14" i="2"/>
  <c r="M14" i="2"/>
  <c r="R14" i="2"/>
  <c r="S14" i="2"/>
  <c r="L13" i="2"/>
  <c r="M13" i="2"/>
  <c r="R13" i="2"/>
  <c r="S13" i="2"/>
  <c r="L12" i="2"/>
  <c r="M12" i="2"/>
  <c r="R12" i="2"/>
  <c r="S12" i="2"/>
  <c r="L11" i="2"/>
  <c r="M11" i="2"/>
  <c r="R11" i="2"/>
  <c r="S11" i="2"/>
  <c r="L10" i="2"/>
  <c r="M10" i="2"/>
  <c r="R10" i="2"/>
  <c r="S10" i="2"/>
  <c r="L9" i="2"/>
  <c r="M9" i="2"/>
  <c r="R9" i="2"/>
  <c r="S9" i="2"/>
  <c r="L8" i="2"/>
  <c r="M8" i="2"/>
  <c r="R8" i="2"/>
  <c r="S8" i="2"/>
  <c r="L7" i="2"/>
  <c r="M7" i="2"/>
  <c r="R7" i="2"/>
  <c r="S7" i="2"/>
  <c r="L6" i="2"/>
  <c r="M6" i="2"/>
  <c r="R6" i="2"/>
  <c r="S6" i="2"/>
  <c r="L5" i="2"/>
  <c r="M5" i="2"/>
  <c r="R5" i="2"/>
  <c r="S5" i="2"/>
  <c r="L4" i="2"/>
  <c r="M4" i="2"/>
  <c r="R4" i="2"/>
  <c r="S4" i="2"/>
  <c r="O153" i="2"/>
  <c r="P153" i="2"/>
  <c r="N153" i="2"/>
  <c r="O152" i="2"/>
  <c r="P152" i="2"/>
  <c r="N152" i="2"/>
  <c r="O151" i="2"/>
  <c r="P151" i="2"/>
  <c r="N151" i="2"/>
  <c r="O150" i="2"/>
  <c r="P150" i="2"/>
  <c r="N150" i="2"/>
  <c r="O149" i="2"/>
  <c r="P149" i="2"/>
  <c r="N149" i="2"/>
  <c r="O148" i="2"/>
  <c r="P148" i="2"/>
  <c r="N148" i="2"/>
  <c r="O147" i="2"/>
  <c r="P147" i="2"/>
  <c r="N147" i="2"/>
  <c r="O146" i="2"/>
  <c r="P146" i="2"/>
  <c r="N146" i="2"/>
  <c r="O145" i="2"/>
  <c r="P145" i="2"/>
  <c r="N145" i="2"/>
  <c r="O144" i="2"/>
  <c r="P144" i="2"/>
  <c r="N144" i="2"/>
  <c r="O143" i="2"/>
  <c r="P143" i="2"/>
  <c r="N143" i="2"/>
  <c r="O142" i="2"/>
  <c r="P142" i="2"/>
  <c r="N142" i="2"/>
  <c r="O141" i="2"/>
  <c r="P141" i="2"/>
  <c r="N141" i="2"/>
  <c r="O140" i="2"/>
  <c r="P140" i="2"/>
  <c r="N140" i="2"/>
  <c r="O139" i="2"/>
  <c r="P139" i="2"/>
  <c r="N139" i="2"/>
  <c r="O138" i="2"/>
  <c r="P138" i="2"/>
  <c r="N138" i="2"/>
  <c r="O137" i="2"/>
  <c r="P137" i="2"/>
  <c r="N137" i="2"/>
  <c r="O136" i="2"/>
  <c r="P136" i="2"/>
  <c r="N136" i="2"/>
  <c r="O135" i="2"/>
  <c r="P135" i="2"/>
  <c r="N135" i="2"/>
  <c r="O134" i="2"/>
  <c r="P134" i="2"/>
  <c r="N134" i="2"/>
  <c r="O133" i="2"/>
  <c r="P133" i="2"/>
  <c r="N133" i="2"/>
  <c r="O132" i="2"/>
  <c r="P132" i="2"/>
  <c r="N132" i="2"/>
  <c r="O131" i="2"/>
  <c r="P131" i="2"/>
  <c r="N131" i="2"/>
  <c r="O130" i="2"/>
  <c r="P130" i="2"/>
  <c r="N130" i="2"/>
  <c r="O129" i="2"/>
  <c r="P129" i="2"/>
  <c r="N129" i="2"/>
  <c r="O128" i="2"/>
  <c r="P128" i="2"/>
  <c r="N128" i="2"/>
  <c r="O127" i="2"/>
  <c r="P127" i="2"/>
  <c r="N127" i="2"/>
  <c r="O126" i="2"/>
  <c r="P126" i="2"/>
  <c r="N126" i="2"/>
  <c r="O125" i="2"/>
  <c r="P125" i="2"/>
  <c r="N125" i="2"/>
  <c r="O124" i="2"/>
  <c r="P124" i="2"/>
  <c r="N124" i="2"/>
  <c r="O123" i="2"/>
  <c r="P123" i="2"/>
  <c r="N123" i="2"/>
  <c r="O122" i="2"/>
  <c r="P122" i="2"/>
  <c r="N122" i="2"/>
  <c r="O121" i="2"/>
  <c r="P121" i="2"/>
  <c r="N121" i="2"/>
  <c r="O120" i="2"/>
  <c r="P120" i="2"/>
  <c r="N120" i="2"/>
  <c r="O119" i="2"/>
  <c r="P119" i="2"/>
  <c r="N119" i="2"/>
  <c r="O118" i="2"/>
  <c r="P118" i="2"/>
  <c r="N118" i="2"/>
  <c r="O117" i="2"/>
  <c r="P117" i="2"/>
  <c r="N117" i="2"/>
  <c r="O116" i="2"/>
  <c r="P116" i="2"/>
  <c r="N116" i="2"/>
  <c r="O115" i="2"/>
  <c r="P115" i="2"/>
  <c r="N115" i="2"/>
  <c r="O114" i="2"/>
  <c r="P114" i="2"/>
  <c r="N114" i="2"/>
  <c r="O113" i="2"/>
  <c r="P113" i="2"/>
  <c r="N113" i="2"/>
  <c r="O112" i="2"/>
  <c r="P112" i="2"/>
  <c r="N112" i="2"/>
  <c r="O111" i="2"/>
  <c r="P111" i="2"/>
  <c r="N111" i="2"/>
  <c r="O110" i="2"/>
  <c r="P110" i="2"/>
  <c r="N110" i="2"/>
  <c r="O109" i="2"/>
  <c r="P109" i="2"/>
  <c r="N109" i="2"/>
  <c r="O108" i="2"/>
  <c r="P108" i="2"/>
  <c r="N108" i="2"/>
  <c r="O107" i="2"/>
  <c r="P107" i="2"/>
  <c r="N107" i="2"/>
  <c r="O106" i="2"/>
  <c r="P106" i="2"/>
  <c r="N106" i="2"/>
  <c r="O105" i="2"/>
  <c r="P105" i="2"/>
  <c r="N105" i="2"/>
  <c r="O104" i="2"/>
  <c r="P104" i="2"/>
  <c r="N104" i="2"/>
  <c r="O103" i="2"/>
  <c r="P103" i="2"/>
  <c r="N103" i="2"/>
  <c r="O102" i="2"/>
  <c r="P102" i="2"/>
  <c r="N102" i="2"/>
  <c r="O101" i="2"/>
  <c r="P101" i="2"/>
  <c r="N101" i="2"/>
  <c r="O100" i="2"/>
  <c r="P100" i="2"/>
  <c r="N100" i="2"/>
  <c r="O99" i="2"/>
  <c r="P99" i="2"/>
  <c r="N99" i="2"/>
  <c r="O98" i="2"/>
  <c r="P98" i="2"/>
  <c r="N98" i="2"/>
  <c r="O97" i="2"/>
  <c r="P97" i="2"/>
  <c r="N97" i="2"/>
  <c r="O96" i="2"/>
  <c r="P96" i="2"/>
  <c r="N96" i="2"/>
  <c r="O95" i="2"/>
  <c r="P95" i="2"/>
  <c r="N95" i="2"/>
  <c r="O94" i="2"/>
  <c r="P94" i="2"/>
  <c r="N94" i="2"/>
  <c r="O93" i="2"/>
  <c r="P93" i="2"/>
  <c r="N93" i="2"/>
  <c r="O92" i="2"/>
  <c r="P92" i="2"/>
  <c r="N92" i="2"/>
  <c r="O91" i="2"/>
  <c r="P91" i="2"/>
  <c r="N91" i="2"/>
  <c r="O90" i="2"/>
  <c r="P90" i="2"/>
  <c r="N90" i="2"/>
  <c r="O89" i="2"/>
  <c r="P89" i="2"/>
  <c r="N89" i="2"/>
  <c r="O88" i="2"/>
  <c r="P88" i="2"/>
  <c r="N88" i="2"/>
  <c r="O87" i="2"/>
  <c r="P87" i="2"/>
  <c r="N87" i="2"/>
  <c r="O86" i="2"/>
  <c r="P86" i="2"/>
  <c r="N86" i="2"/>
  <c r="O85" i="2"/>
  <c r="P85" i="2"/>
  <c r="N85" i="2"/>
  <c r="O84" i="2"/>
  <c r="P84" i="2"/>
  <c r="N84" i="2"/>
  <c r="O83" i="2"/>
  <c r="P83" i="2"/>
  <c r="N83" i="2"/>
  <c r="O82" i="2"/>
  <c r="P82" i="2"/>
  <c r="N82" i="2"/>
  <c r="O81" i="2"/>
  <c r="P81" i="2"/>
  <c r="N81" i="2"/>
  <c r="O80" i="2"/>
  <c r="P80" i="2"/>
  <c r="N80" i="2"/>
  <c r="O79" i="2"/>
  <c r="P79" i="2"/>
  <c r="N79" i="2"/>
  <c r="O78" i="2"/>
  <c r="P78" i="2"/>
  <c r="N78" i="2"/>
  <c r="O77" i="2"/>
  <c r="P77" i="2"/>
  <c r="N77" i="2"/>
  <c r="O76" i="2"/>
  <c r="P76" i="2"/>
  <c r="N76" i="2"/>
  <c r="O75" i="2"/>
  <c r="P75" i="2"/>
  <c r="N75" i="2"/>
  <c r="O74" i="2"/>
  <c r="P74" i="2"/>
  <c r="N74" i="2"/>
  <c r="O73" i="2"/>
  <c r="P73" i="2"/>
  <c r="N73" i="2"/>
  <c r="O72" i="2"/>
  <c r="P72" i="2"/>
  <c r="N72" i="2"/>
  <c r="O71" i="2"/>
  <c r="P71" i="2"/>
  <c r="N71" i="2"/>
  <c r="O70" i="2"/>
  <c r="P70" i="2"/>
  <c r="N70" i="2"/>
  <c r="O69" i="2"/>
  <c r="P69" i="2"/>
  <c r="N69" i="2"/>
  <c r="O68" i="2"/>
  <c r="P68" i="2"/>
  <c r="N68" i="2"/>
  <c r="O67" i="2"/>
  <c r="P67" i="2"/>
  <c r="N67" i="2"/>
  <c r="O66" i="2"/>
  <c r="P66" i="2"/>
  <c r="N66" i="2"/>
  <c r="O65" i="2"/>
  <c r="P65" i="2"/>
  <c r="N65" i="2"/>
  <c r="O64" i="2"/>
  <c r="P64" i="2"/>
  <c r="N64" i="2"/>
  <c r="O63" i="2"/>
  <c r="P63" i="2"/>
  <c r="N63" i="2"/>
  <c r="O62" i="2"/>
  <c r="P62" i="2"/>
  <c r="N62" i="2"/>
  <c r="O61" i="2"/>
  <c r="P61" i="2"/>
  <c r="N61" i="2"/>
  <c r="O60" i="2"/>
  <c r="P60" i="2"/>
  <c r="N60" i="2"/>
  <c r="O59" i="2"/>
  <c r="P59" i="2"/>
  <c r="N59" i="2"/>
  <c r="O58" i="2"/>
  <c r="P58" i="2"/>
  <c r="N58" i="2"/>
  <c r="O57" i="2"/>
  <c r="P57" i="2"/>
  <c r="N57" i="2"/>
  <c r="O56" i="2"/>
  <c r="P56" i="2"/>
  <c r="N56" i="2"/>
  <c r="O55" i="2"/>
  <c r="P55" i="2"/>
  <c r="N55" i="2"/>
  <c r="O54" i="2"/>
  <c r="P54" i="2"/>
  <c r="N54" i="2"/>
  <c r="O53" i="2"/>
  <c r="P53" i="2"/>
  <c r="N53" i="2"/>
  <c r="O52" i="2"/>
  <c r="P52" i="2"/>
  <c r="N52" i="2"/>
  <c r="O51" i="2"/>
  <c r="P51" i="2"/>
  <c r="N51" i="2"/>
  <c r="O50" i="2"/>
  <c r="P50" i="2"/>
  <c r="N50" i="2"/>
  <c r="O49" i="2"/>
  <c r="P49" i="2"/>
  <c r="N49" i="2"/>
  <c r="O48" i="2"/>
  <c r="P48" i="2"/>
  <c r="N48" i="2"/>
  <c r="O47" i="2"/>
  <c r="P47" i="2"/>
  <c r="N47" i="2"/>
  <c r="O46" i="2"/>
  <c r="P46" i="2"/>
  <c r="N46" i="2"/>
  <c r="O45" i="2"/>
  <c r="P45" i="2"/>
  <c r="N45" i="2"/>
  <c r="O44" i="2"/>
  <c r="P44" i="2"/>
  <c r="N44" i="2"/>
  <c r="O43" i="2"/>
  <c r="P43" i="2"/>
  <c r="N43" i="2"/>
  <c r="O42" i="2"/>
  <c r="P42" i="2"/>
  <c r="N42" i="2"/>
  <c r="O41" i="2"/>
  <c r="P41" i="2"/>
  <c r="N41" i="2"/>
  <c r="O40" i="2"/>
  <c r="P40" i="2"/>
  <c r="N40" i="2"/>
  <c r="O39" i="2"/>
  <c r="P39" i="2"/>
  <c r="N39" i="2"/>
  <c r="O38" i="2"/>
  <c r="P38" i="2"/>
  <c r="N38" i="2"/>
  <c r="O37" i="2"/>
  <c r="P37" i="2"/>
  <c r="N37" i="2"/>
  <c r="O36" i="2"/>
  <c r="P36" i="2"/>
  <c r="N36" i="2"/>
  <c r="O35" i="2"/>
  <c r="P35" i="2"/>
  <c r="N35" i="2"/>
  <c r="O34" i="2"/>
  <c r="P34" i="2"/>
  <c r="N34" i="2"/>
  <c r="O33" i="2"/>
  <c r="P33" i="2"/>
  <c r="N33" i="2"/>
  <c r="O32" i="2"/>
  <c r="P32" i="2"/>
  <c r="N32" i="2"/>
  <c r="O31" i="2"/>
  <c r="P31" i="2"/>
  <c r="N31" i="2"/>
  <c r="O30" i="2"/>
  <c r="P30" i="2"/>
  <c r="N30" i="2"/>
  <c r="O29" i="2"/>
  <c r="P29" i="2"/>
  <c r="N29" i="2"/>
  <c r="O28" i="2"/>
  <c r="P28" i="2"/>
  <c r="N28" i="2"/>
  <c r="O27" i="2"/>
  <c r="P27" i="2"/>
  <c r="N27" i="2"/>
  <c r="O26" i="2"/>
  <c r="P26" i="2"/>
  <c r="N26" i="2"/>
  <c r="O25" i="2"/>
  <c r="P25" i="2"/>
  <c r="N25" i="2"/>
  <c r="O24" i="2"/>
  <c r="P24" i="2"/>
  <c r="N24" i="2"/>
  <c r="O23" i="2"/>
  <c r="P23" i="2"/>
  <c r="N23" i="2"/>
  <c r="O22" i="2"/>
  <c r="P22" i="2"/>
  <c r="N22" i="2"/>
  <c r="O21" i="2"/>
  <c r="P21" i="2"/>
  <c r="N21" i="2"/>
  <c r="O20" i="2"/>
  <c r="P20" i="2"/>
  <c r="N20" i="2"/>
  <c r="O19" i="2"/>
  <c r="P19" i="2"/>
  <c r="N19" i="2"/>
  <c r="O18" i="2"/>
  <c r="P18" i="2"/>
  <c r="N18" i="2"/>
  <c r="O17" i="2"/>
  <c r="P17" i="2"/>
  <c r="N17" i="2"/>
  <c r="O16" i="2"/>
  <c r="P16" i="2"/>
  <c r="N16" i="2"/>
  <c r="O15" i="2"/>
  <c r="P15" i="2"/>
  <c r="N15" i="2"/>
  <c r="O14" i="2"/>
  <c r="P14" i="2"/>
  <c r="N14" i="2"/>
  <c r="O13" i="2"/>
  <c r="P13" i="2"/>
  <c r="N13" i="2"/>
  <c r="O12" i="2"/>
  <c r="P12" i="2"/>
  <c r="N12" i="2"/>
  <c r="O11" i="2"/>
  <c r="P11" i="2"/>
  <c r="N11" i="2"/>
  <c r="O10" i="2"/>
  <c r="P10" i="2"/>
  <c r="N10" i="2"/>
  <c r="O9" i="2"/>
  <c r="P9" i="2"/>
  <c r="N9" i="2"/>
  <c r="O8" i="2"/>
  <c r="P8" i="2"/>
  <c r="N8" i="2"/>
  <c r="O7" i="2"/>
  <c r="P7" i="2"/>
  <c r="N7" i="2"/>
  <c r="O6" i="2"/>
  <c r="P6" i="2"/>
  <c r="N6" i="2"/>
  <c r="O5" i="2"/>
  <c r="P5" i="2"/>
  <c r="N5" i="2"/>
  <c r="O4" i="2"/>
  <c r="P4" i="2"/>
  <c r="N4" i="2"/>
  <c r="P15" i="1"/>
  <c r="P33" i="1"/>
  <c r="O15" i="1"/>
  <c r="O33" i="1"/>
  <c r="N15" i="1"/>
  <c r="N33" i="1"/>
  <c r="M15" i="1"/>
  <c r="M33" i="1"/>
  <c r="L15" i="1"/>
  <c r="L33" i="1"/>
  <c r="K15" i="1"/>
  <c r="K33" i="1"/>
  <c r="J15" i="1"/>
  <c r="J33" i="1"/>
  <c r="I15" i="1"/>
  <c r="I33" i="1"/>
  <c r="H15" i="1"/>
  <c r="H33" i="1"/>
  <c r="G15" i="1"/>
  <c r="G33" i="1"/>
  <c r="F15" i="1"/>
  <c r="F33" i="1"/>
  <c r="E15" i="1"/>
  <c r="E33" i="1"/>
  <c r="D15" i="1"/>
  <c r="D33" i="1"/>
  <c r="C15" i="1"/>
  <c r="C33" i="1"/>
  <c r="P14" i="1"/>
  <c r="P32" i="1"/>
  <c r="O14" i="1"/>
  <c r="O32" i="1"/>
  <c r="N14" i="1"/>
  <c r="N32" i="1"/>
  <c r="M14" i="1"/>
  <c r="M32" i="1"/>
  <c r="L14" i="1"/>
  <c r="L32" i="1"/>
  <c r="K14" i="1"/>
  <c r="K32" i="1"/>
  <c r="J14" i="1"/>
  <c r="J32" i="1"/>
  <c r="I14" i="1"/>
  <c r="I32" i="1"/>
  <c r="H14" i="1"/>
  <c r="H32" i="1"/>
  <c r="G14" i="1"/>
  <c r="G32" i="1"/>
  <c r="F14" i="1"/>
  <c r="F32" i="1"/>
  <c r="E14" i="1"/>
  <c r="E32" i="1"/>
  <c r="D14" i="1"/>
  <c r="D32" i="1"/>
  <c r="C14" i="1"/>
  <c r="C32" i="1"/>
  <c r="P13" i="1"/>
  <c r="P31" i="1"/>
  <c r="O13" i="1"/>
  <c r="O31" i="1"/>
  <c r="N13" i="1"/>
  <c r="N31" i="1"/>
  <c r="M13" i="1"/>
  <c r="M31" i="1"/>
  <c r="L13" i="1"/>
  <c r="L31" i="1"/>
  <c r="K13" i="1"/>
  <c r="K31" i="1"/>
  <c r="J13" i="1"/>
  <c r="J31" i="1"/>
  <c r="I13" i="1"/>
  <c r="I31" i="1"/>
  <c r="H13" i="1"/>
  <c r="H31" i="1"/>
  <c r="G13" i="1"/>
  <c r="G31" i="1"/>
  <c r="F13" i="1"/>
  <c r="F31" i="1"/>
  <c r="E13" i="1"/>
  <c r="E31" i="1"/>
  <c r="D13" i="1"/>
  <c r="D31" i="1"/>
  <c r="C13" i="1"/>
  <c r="C31" i="1"/>
  <c r="P12" i="1"/>
  <c r="P30" i="1"/>
  <c r="O12" i="1"/>
  <c r="O30" i="1"/>
  <c r="N12" i="1"/>
  <c r="N30" i="1"/>
  <c r="M12" i="1"/>
  <c r="M30" i="1"/>
  <c r="L12" i="1"/>
  <c r="L30" i="1"/>
  <c r="K12" i="1"/>
  <c r="K30" i="1"/>
  <c r="J12" i="1"/>
  <c r="J30" i="1"/>
  <c r="I12" i="1"/>
  <c r="I30" i="1"/>
  <c r="H12" i="1"/>
  <c r="H30" i="1"/>
  <c r="G12" i="1"/>
  <c r="G30" i="1"/>
  <c r="F12" i="1"/>
  <c r="F30" i="1"/>
  <c r="E12" i="1"/>
  <c r="E30" i="1"/>
  <c r="D12" i="1"/>
  <c r="D30" i="1"/>
  <c r="C12" i="1"/>
  <c r="C30" i="1"/>
  <c r="P11" i="1"/>
  <c r="P29" i="1"/>
  <c r="O11" i="1"/>
  <c r="O29" i="1"/>
  <c r="N11" i="1"/>
  <c r="N29" i="1"/>
  <c r="M11" i="1"/>
  <c r="M29" i="1"/>
  <c r="L11" i="1"/>
  <c r="L29" i="1"/>
  <c r="K11" i="1"/>
  <c r="K29" i="1"/>
  <c r="J11" i="1"/>
  <c r="J29" i="1"/>
  <c r="I11" i="1"/>
  <c r="I29" i="1"/>
  <c r="H11" i="1"/>
  <c r="H29" i="1"/>
  <c r="G11" i="1"/>
  <c r="G29" i="1"/>
  <c r="F11" i="1"/>
  <c r="F29" i="1"/>
  <c r="E11" i="1"/>
  <c r="E29" i="1"/>
  <c r="D11" i="1"/>
  <c r="D29" i="1"/>
  <c r="C11" i="1"/>
  <c r="C29" i="1"/>
  <c r="P10" i="1"/>
  <c r="P28" i="1"/>
  <c r="O10" i="1"/>
  <c r="O28" i="1"/>
  <c r="N10" i="1"/>
  <c r="N28" i="1"/>
  <c r="M10" i="1"/>
  <c r="M28" i="1"/>
  <c r="L10" i="1"/>
  <c r="L28" i="1"/>
  <c r="K10" i="1"/>
  <c r="K28" i="1"/>
  <c r="J10" i="1"/>
  <c r="J28" i="1"/>
  <c r="I10" i="1"/>
  <c r="I28" i="1"/>
  <c r="H10" i="1"/>
  <c r="H28" i="1"/>
  <c r="G10" i="1"/>
  <c r="G28" i="1"/>
  <c r="F10" i="1"/>
  <c r="F28" i="1"/>
  <c r="E10" i="1"/>
  <c r="E28" i="1"/>
  <c r="D10" i="1"/>
  <c r="D28" i="1"/>
  <c r="C10" i="1"/>
  <c r="C28" i="1"/>
  <c r="P24" i="1"/>
  <c r="O24" i="1"/>
  <c r="N24" i="1"/>
  <c r="M24" i="1"/>
  <c r="L24" i="1"/>
  <c r="K24" i="1"/>
  <c r="J24" i="1"/>
  <c r="I24" i="1"/>
  <c r="H24" i="1"/>
  <c r="G24" i="1"/>
  <c r="F24" i="1"/>
  <c r="E24" i="1"/>
  <c r="D24" i="1"/>
  <c r="C24" i="1"/>
  <c r="P23" i="1"/>
  <c r="O23" i="1"/>
  <c r="N23" i="1"/>
  <c r="M23" i="1"/>
  <c r="L23" i="1"/>
  <c r="K23" i="1"/>
  <c r="J23" i="1"/>
  <c r="I23" i="1"/>
  <c r="H23" i="1"/>
  <c r="G23" i="1"/>
  <c r="F23" i="1"/>
  <c r="E23" i="1"/>
  <c r="D23" i="1"/>
  <c r="C23" i="1"/>
  <c r="P22" i="1"/>
  <c r="O22" i="1"/>
  <c r="N22" i="1"/>
  <c r="M22" i="1"/>
  <c r="L22" i="1"/>
  <c r="K22" i="1"/>
  <c r="J22" i="1"/>
  <c r="I22" i="1"/>
  <c r="H22" i="1"/>
  <c r="G22" i="1"/>
  <c r="F22" i="1"/>
  <c r="E22" i="1"/>
  <c r="D22" i="1"/>
  <c r="C22" i="1"/>
  <c r="P21" i="1"/>
  <c r="O21" i="1"/>
  <c r="N21" i="1"/>
  <c r="M21" i="1"/>
  <c r="L21" i="1"/>
  <c r="K21" i="1"/>
  <c r="J21" i="1"/>
  <c r="I21" i="1"/>
  <c r="H21" i="1"/>
  <c r="G21" i="1"/>
  <c r="F21" i="1"/>
  <c r="E21" i="1"/>
  <c r="D21" i="1"/>
  <c r="C21" i="1"/>
  <c r="P20" i="1"/>
  <c r="O20" i="1"/>
  <c r="N20" i="1"/>
  <c r="M20" i="1"/>
  <c r="L20" i="1"/>
  <c r="K20" i="1"/>
  <c r="J20" i="1"/>
  <c r="I20" i="1"/>
  <c r="H20" i="1"/>
  <c r="G20" i="1"/>
  <c r="F20" i="1"/>
  <c r="E20" i="1"/>
  <c r="D20" i="1"/>
  <c r="C20" i="1"/>
  <c r="P19" i="1"/>
  <c r="O19" i="1"/>
  <c r="N19" i="1"/>
  <c r="M19" i="1"/>
  <c r="L19" i="1"/>
  <c r="K19" i="1"/>
  <c r="J19" i="1"/>
  <c r="I19" i="1"/>
  <c r="H19" i="1"/>
  <c r="G19" i="1"/>
  <c r="F19" i="1"/>
  <c r="E19" i="1"/>
  <c r="D19" i="1"/>
  <c r="C19" i="1"/>
  <c r="P42" i="1"/>
  <c r="P51" i="1"/>
  <c r="O42" i="1"/>
  <c r="O51" i="1"/>
  <c r="N42" i="1"/>
  <c r="N51" i="1"/>
  <c r="M42" i="1"/>
  <c r="M51" i="1"/>
  <c r="L42" i="1"/>
  <c r="L51" i="1"/>
  <c r="K42" i="1"/>
  <c r="K51" i="1"/>
  <c r="J42" i="1"/>
  <c r="J51" i="1"/>
  <c r="I42" i="1"/>
  <c r="I51" i="1"/>
  <c r="H42" i="1"/>
  <c r="H51" i="1"/>
  <c r="G42" i="1"/>
  <c r="G51" i="1"/>
  <c r="F42" i="1"/>
  <c r="F51" i="1"/>
  <c r="E42" i="1"/>
  <c r="E51" i="1"/>
  <c r="D42" i="1"/>
  <c r="D51" i="1"/>
  <c r="C42" i="1"/>
  <c r="C51" i="1"/>
  <c r="P41" i="1"/>
  <c r="P50" i="1"/>
  <c r="O41" i="1"/>
  <c r="O50" i="1"/>
  <c r="N41" i="1"/>
  <c r="N50" i="1"/>
  <c r="M41" i="1"/>
  <c r="M50" i="1"/>
  <c r="L41" i="1"/>
  <c r="L50" i="1"/>
  <c r="K41" i="1"/>
  <c r="K50" i="1"/>
  <c r="J41" i="1"/>
  <c r="J50" i="1"/>
  <c r="I41" i="1"/>
  <c r="I50" i="1"/>
  <c r="H41" i="1"/>
  <c r="H50" i="1"/>
  <c r="G41" i="1"/>
  <c r="G50" i="1"/>
  <c r="F41" i="1"/>
  <c r="F50" i="1"/>
  <c r="E41" i="1"/>
  <c r="E50" i="1"/>
  <c r="D41" i="1"/>
  <c r="D50" i="1"/>
  <c r="C41" i="1"/>
  <c r="C50" i="1"/>
  <c r="P40" i="1"/>
  <c r="P49" i="1"/>
  <c r="O40" i="1"/>
  <c r="O49" i="1"/>
  <c r="N40" i="1"/>
  <c r="N49" i="1"/>
  <c r="M40" i="1"/>
  <c r="M49" i="1"/>
  <c r="L40" i="1"/>
  <c r="L49" i="1"/>
  <c r="K40" i="1"/>
  <c r="K49" i="1"/>
  <c r="J40" i="1"/>
  <c r="J49" i="1"/>
  <c r="I40" i="1"/>
  <c r="I49" i="1"/>
  <c r="H40" i="1"/>
  <c r="H49" i="1"/>
  <c r="G40" i="1"/>
  <c r="G49" i="1"/>
  <c r="F40" i="1"/>
  <c r="F49" i="1"/>
  <c r="E40" i="1"/>
  <c r="E49" i="1"/>
  <c r="D40" i="1"/>
  <c r="D49" i="1"/>
  <c r="C40" i="1"/>
  <c r="C49" i="1"/>
  <c r="P39" i="1"/>
  <c r="P48" i="1"/>
  <c r="O39" i="1"/>
  <c r="O48" i="1"/>
  <c r="N39" i="1"/>
  <c r="N48" i="1"/>
  <c r="M39" i="1"/>
  <c r="M48" i="1"/>
  <c r="L39" i="1"/>
  <c r="L48" i="1"/>
  <c r="K39" i="1"/>
  <c r="K48" i="1"/>
  <c r="J39" i="1"/>
  <c r="J48" i="1"/>
  <c r="I39" i="1"/>
  <c r="I48" i="1"/>
  <c r="H39" i="1"/>
  <c r="H48" i="1"/>
  <c r="G39" i="1"/>
  <c r="G48" i="1"/>
  <c r="F39" i="1"/>
  <c r="F48" i="1"/>
  <c r="E39" i="1"/>
  <c r="E48" i="1"/>
  <c r="D39" i="1"/>
  <c r="D48" i="1"/>
  <c r="C39" i="1"/>
  <c r="C48" i="1"/>
  <c r="P38" i="1"/>
  <c r="P47" i="1"/>
  <c r="O38" i="1"/>
  <c r="O47" i="1"/>
  <c r="N38" i="1"/>
  <c r="N47" i="1"/>
  <c r="M38" i="1"/>
  <c r="M47" i="1"/>
  <c r="L38" i="1"/>
  <c r="L47" i="1"/>
  <c r="K38" i="1"/>
  <c r="K47" i="1"/>
  <c r="J38" i="1"/>
  <c r="J47" i="1"/>
  <c r="I38" i="1"/>
  <c r="I47" i="1"/>
  <c r="H38" i="1"/>
  <c r="H47" i="1"/>
  <c r="G38" i="1"/>
  <c r="G47" i="1"/>
  <c r="F38" i="1"/>
  <c r="F47" i="1"/>
  <c r="E38" i="1"/>
  <c r="E47" i="1"/>
  <c r="D38" i="1"/>
  <c r="D47" i="1"/>
  <c r="C38" i="1"/>
  <c r="C47" i="1"/>
  <c r="P37" i="1"/>
  <c r="P46" i="1"/>
  <c r="O37" i="1"/>
  <c r="O46" i="1"/>
  <c r="N37" i="1"/>
  <c r="N46" i="1"/>
  <c r="M37" i="1"/>
  <c r="M46" i="1"/>
  <c r="L37" i="1"/>
  <c r="L46" i="1"/>
  <c r="K37" i="1"/>
  <c r="K46" i="1"/>
  <c r="J37" i="1"/>
  <c r="J46" i="1"/>
  <c r="I37" i="1"/>
  <c r="I46" i="1"/>
  <c r="H37" i="1"/>
  <c r="H46" i="1"/>
  <c r="G37" i="1"/>
  <c r="G46" i="1"/>
  <c r="F37" i="1"/>
  <c r="F46" i="1"/>
  <c r="E37" i="1"/>
  <c r="E46" i="1"/>
  <c r="D37" i="1"/>
  <c r="D46" i="1"/>
  <c r="C37" i="1"/>
  <c r="C46" i="1"/>
  <c r="B24" i="1"/>
  <c r="B33" i="1"/>
  <c r="B51" i="1"/>
  <c r="B23" i="1"/>
  <c r="B32" i="1"/>
  <c r="B50" i="1"/>
  <c r="B22" i="1"/>
  <c r="B31" i="1"/>
  <c r="B49" i="1"/>
  <c r="B21" i="1"/>
  <c r="B30" i="1"/>
  <c r="B48" i="1"/>
  <c r="B20" i="1"/>
  <c r="B29" i="1"/>
  <c r="B47" i="1"/>
  <c r="B19" i="1"/>
  <c r="B28" i="1"/>
  <c r="B46" i="1"/>
  <c r="P18" i="1"/>
  <c r="P27" i="1"/>
  <c r="P45" i="1"/>
  <c r="O18" i="1"/>
  <c r="O27" i="1"/>
  <c r="O45" i="1"/>
  <c r="N18" i="1"/>
  <c r="N27" i="1"/>
  <c r="N45" i="1"/>
  <c r="M18" i="1"/>
  <c r="M27" i="1"/>
  <c r="M45" i="1"/>
  <c r="L18" i="1"/>
  <c r="L27" i="1"/>
  <c r="L45" i="1"/>
  <c r="K18" i="1"/>
  <c r="K27" i="1"/>
  <c r="K45" i="1"/>
  <c r="J18" i="1"/>
  <c r="J27" i="1"/>
  <c r="J45" i="1"/>
  <c r="I18" i="1"/>
  <c r="I27" i="1"/>
  <c r="I45" i="1"/>
  <c r="H18" i="1"/>
  <c r="H27" i="1"/>
  <c r="H45" i="1"/>
  <c r="G18" i="1"/>
  <c r="G27" i="1"/>
  <c r="G45" i="1"/>
  <c r="F18" i="1"/>
  <c r="F27" i="1"/>
  <c r="F45" i="1"/>
  <c r="E18" i="1"/>
  <c r="E27" i="1"/>
  <c r="E45" i="1"/>
  <c r="D18" i="1"/>
  <c r="D27" i="1"/>
  <c r="D45" i="1"/>
  <c r="C18" i="1"/>
  <c r="C27" i="1"/>
  <c r="C45" i="1"/>
  <c r="B42" i="1"/>
  <c r="B41" i="1"/>
  <c r="B40" i="1"/>
  <c r="B39" i="1"/>
  <c r="B38" i="1"/>
  <c r="B37" i="1"/>
  <c r="D36" i="1"/>
  <c r="E36" i="1"/>
  <c r="F36" i="1"/>
  <c r="G36" i="1"/>
  <c r="H36" i="1"/>
  <c r="I36" i="1"/>
  <c r="J36" i="1"/>
  <c r="K36" i="1"/>
  <c r="L36" i="1"/>
  <c r="M36" i="1"/>
  <c r="N36" i="1"/>
  <c r="O36" i="1"/>
  <c r="P36" i="1"/>
  <c r="C36" i="1"/>
</calcChain>
</file>

<file path=xl/sharedStrings.xml><?xml version="1.0" encoding="utf-8"?>
<sst xmlns="http://schemas.openxmlformats.org/spreadsheetml/2006/main" count="61" uniqueCount="35">
  <si>
    <t>Pinion/Crown</t>
  </si>
  <si>
    <t>Motor RPM</t>
  </si>
  <si>
    <t>RPM @ Wheel</t>
  </si>
  <si>
    <t>Gear Ratio</t>
  </si>
  <si>
    <t>Tire Roll Out</t>
  </si>
  <si>
    <t>Tire Diameter</t>
  </si>
  <si>
    <t>Tire Roll Out (mm)</t>
  </si>
  <si>
    <t>ft/sec</t>
  </si>
  <si>
    <t>mph</t>
  </si>
  <si>
    <t>Gear Ratio Charts</t>
  </si>
  <si>
    <t>Voltage</t>
  </si>
  <si>
    <t>Make</t>
  </si>
  <si>
    <t>Model</t>
  </si>
  <si>
    <t>Manufacturer</t>
  </si>
  <si>
    <t>Pinion</t>
  </si>
  <si>
    <t>Spur / Crown</t>
  </si>
  <si>
    <t>Calculated Data</t>
  </si>
  <si>
    <t>Car Data</t>
  </si>
  <si>
    <t>Drivetrain Data</t>
  </si>
  <si>
    <t>Configuration</t>
  </si>
  <si>
    <t>Sidewinder</t>
  </si>
  <si>
    <t>Inline</t>
  </si>
  <si>
    <t>Car Log</t>
  </si>
  <si>
    <t>Actual Data</t>
  </si>
  <si>
    <t>+/- RPM</t>
  </si>
  <si>
    <t>+/- %</t>
  </si>
  <si>
    <t>Date</t>
  </si>
  <si>
    <t>Racer</t>
  </si>
  <si>
    <t>BMW</t>
  </si>
  <si>
    <t>M1 Gr. 5</t>
  </si>
  <si>
    <t>Car Log Worksheet</t>
  </si>
  <si>
    <t>Charts Worksheet</t>
  </si>
  <si>
    <t>Instructions</t>
  </si>
  <si>
    <t>The Charts worksheet provides the same calculations as the Car Log worksheet but also provides a set of charts to aid with gear selection.  Enter values in the shaded fields and the information about your setup will be calculated for you. The calculated values are highlighted in the charts to aid in gear selection when the current setup is not providing the desired results. Sample data is provided to get you started.  Note that formulas on the worksheet are protected to prevent any copy/paste or data entry mistakes from corrupting your data.</t>
  </si>
  <si>
    <t>The Car Log worksheet allows recording an inventory of car setups.  Enter values in the shaded fields and the information about your setup will be calculated.  Sample data is provided to get you started. Note that formulas on the worksheet are protected to prevent any copy/paste or data entry mistakes from corrupting your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</si>
</sst>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00"/>
    <numFmt numFmtId="165" formatCode="_-* #,##0_-;\-* #,##0_-;_-* &quot;-&quot;??_-;_-@_-"/>
    <numFmt numFmtId="166" formatCode="#,##0;[Red]\-#,##0;&quot;-&quot;"/>
    <numFmt numFmtId="167" formatCode="#,##0.0;[Red]\-#,##0.0;&quot;-&quot;"/>
    <numFmt numFmtId="168" formatCode="#,##0.000;[Red]\-#,##0.000;&quot;-&quot;"/>
    <numFmt numFmtId="169" formatCode="0.00%;[Red]\-0.0%;&quot;-&quot;"/>
  </numFmts>
  <fonts count="13" x14ac:knownFonts="1">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
      <sz val="12"/>
      <color rgb="FF3F3F76"/>
      <name val="Calibri"/>
      <family val="2"/>
      <scheme val="minor"/>
    </font>
    <font>
      <b/>
      <sz val="12"/>
      <color rgb="FF3F3F3F"/>
      <name val="Calibri"/>
      <family val="2"/>
      <scheme val="minor"/>
    </font>
    <font>
      <b/>
      <i/>
      <sz val="12"/>
      <color theme="1"/>
      <name val="Calibri"/>
      <scheme val="minor"/>
    </font>
    <font>
      <b/>
      <sz val="14"/>
      <color theme="1"/>
      <name val="Calibri"/>
      <scheme val="minor"/>
    </font>
    <font>
      <b/>
      <sz val="16"/>
      <color theme="1"/>
      <name val="Calibri"/>
      <scheme val="minor"/>
    </font>
    <font>
      <sz val="14"/>
      <color theme="0"/>
      <name val="Arial"/>
      <family val="2"/>
    </font>
    <font>
      <sz val="12"/>
      <color rgb="FF3F3F3F"/>
      <name val="Calibri"/>
      <scheme val="min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0" tint="-0.14999847407452621"/>
        <bgColor indexed="64"/>
      </patternFill>
    </fill>
    <fill>
      <patternFill patternType="solid">
        <fgColor theme="0"/>
        <bgColor indexed="64"/>
      </patternFill>
    </fill>
    <fill>
      <patternFill patternType="solid">
        <fgColor rgb="FFFFFFCC"/>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rgb="FF7F7F7F"/>
      </right>
      <top style="thin">
        <color auto="1"/>
      </top>
      <bottom style="thin">
        <color auto="1"/>
      </bottom>
      <diagonal/>
    </border>
    <border>
      <left style="thin">
        <color rgb="FF7F7F7F"/>
      </left>
      <right style="thin">
        <color rgb="FF7F7F7F"/>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rgb="FF7F7F7F"/>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rgb="FF7F7F7F"/>
      </left>
      <right style="thin">
        <color rgb="FF7F7F7F"/>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style="thin">
        <color rgb="FFB2B2B2"/>
      </bottom>
      <diagonal/>
    </border>
    <border>
      <left/>
      <right/>
      <top style="medium">
        <color auto="1"/>
      </top>
      <bottom style="thin">
        <color rgb="FFB2B2B2"/>
      </bottom>
      <diagonal/>
    </border>
    <border>
      <left/>
      <right style="medium">
        <color auto="1"/>
      </right>
      <top style="medium">
        <color auto="1"/>
      </top>
      <bottom style="thin">
        <color rgb="FFB2B2B2"/>
      </bottom>
      <diagonal/>
    </border>
    <border>
      <left style="medium">
        <color auto="1"/>
      </left>
      <right style="thin">
        <color rgb="FFB2B2B2"/>
      </right>
      <top style="thin">
        <color rgb="FFB2B2B2"/>
      </top>
      <bottom style="thin">
        <color rgb="FFB2B2B2"/>
      </bottom>
      <diagonal/>
    </border>
    <border>
      <left style="thin">
        <color rgb="FFB2B2B2"/>
      </left>
      <right style="medium">
        <color auto="1"/>
      </right>
      <top style="thin">
        <color rgb="FFB2B2B2"/>
      </top>
      <bottom style="thin">
        <color rgb="FFB2B2B2"/>
      </bottom>
      <diagonal/>
    </border>
    <border>
      <left style="medium">
        <color auto="1"/>
      </left>
      <right style="thin">
        <color rgb="FFB2B2B2"/>
      </right>
      <top style="thin">
        <color rgb="FFB2B2B2"/>
      </top>
      <bottom style="medium">
        <color auto="1"/>
      </bottom>
      <diagonal/>
    </border>
    <border>
      <left style="thin">
        <color rgb="FFB2B2B2"/>
      </left>
      <right style="thin">
        <color rgb="FFB2B2B2"/>
      </right>
      <top style="thin">
        <color rgb="FFB2B2B2"/>
      </top>
      <bottom style="medium">
        <color auto="1"/>
      </bottom>
      <diagonal/>
    </border>
    <border>
      <left style="thin">
        <color rgb="FFB2B2B2"/>
      </left>
      <right style="medium">
        <color auto="1"/>
      </right>
      <top style="thin">
        <color rgb="FFB2B2B2"/>
      </top>
      <bottom style="medium">
        <color auto="1"/>
      </bottom>
      <diagonal/>
    </border>
  </borders>
  <cellStyleXfs count="10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6" fillId="2" borderId="1" applyNumberFormat="0" applyAlignment="0" applyProtection="0"/>
    <xf numFmtId="0" fontId="7" fillId="3" borderId="2" applyNumberForma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6" borderId="28" applyNumberFormat="0" applyFont="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84">
    <xf numFmtId="0" fontId="0" fillId="0" borderId="0" xfId="0"/>
    <xf numFmtId="0" fontId="9" fillId="5" borderId="3" xfId="0" applyFont="1" applyFill="1" applyBorder="1"/>
    <xf numFmtId="0" fontId="0" fillId="5" borderId="4" xfId="0" applyFill="1" applyBorder="1"/>
    <xf numFmtId="0" fontId="0" fillId="5" borderId="5" xfId="0" applyFill="1" applyBorder="1"/>
    <xf numFmtId="0" fontId="8" fillId="4" borderId="7" xfId="0" applyFont="1" applyFill="1" applyBorder="1"/>
    <xf numFmtId="0" fontId="5" fillId="4" borderId="8" xfId="0" applyFont="1" applyFill="1" applyBorder="1" applyAlignment="1">
      <alignment horizontal="center"/>
    </xf>
    <xf numFmtId="0" fontId="5" fillId="4" borderId="9" xfId="0" applyFont="1" applyFill="1" applyBorder="1" applyAlignment="1">
      <alignment horizontal="center"/>
    </xf>
    <xf numFmtId="164" fontId="0" fillId="5" borderId="4" xfId="0" applyNumberFormat="1" applyFill="1" applyBorder="1"/>
    <xf numFmtId="164" fontId="0" fillId="5" borderId="0" xfId="0" applyNumberFormat="1" applyFill="1"/>
    <xf numFmtId="0" fontId="0" fillId="5" borderId="0" xfId="0" applyFill="1"/>
    <xf numFmtId="0" fontId="5" fillId="4" borderId="7" xfId="0" applyFont="1" applyFill="1" applyBorder="1" applyAlignment="1">
      <alignment horizontal="center"/>
    </xf>
    <xf numFmtId="0" fontId="5" fillId="4" borderId="10" xfId="0" applyFont="1" applyFill="1" applyBorder="1" applyAlignment="1">
      <alignment horizontal="center"/>
    </xf>
    <xf numFmtId="164" fontId="0" fillId="0" borderId="8"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0" borderId="12" xfId="0" applyNumberFormat="1" applyBorder="1" applyAlignment="1">
      <alignment horizontal="center"/>
    </xf>
    <xf numFmtId="0" fontId="0" fillId="0" borderId="0" xfId="0" applyProtection="1">
      <protection locked="0"/>
    </xf>
    <xf numFmtId="0" fontId="5" fillId="4" borderId="6" xfId="0" applyFont="1" applyFill="1" applyBorder="1" applyAlignment="1">
      <alignment horizontal="center" wrapText="1"/>
    </xf>
    <xf numFmtId="0" fontId="5" fillId="4" borderId="7" xfId="0" applyFont="1" applyFill="1" applyBorder="1" applyAlignment="1">
      <alignment horizontal="center" wrapText="1"/>
    </xf>
    <xf numFmtId="0" fontId="5" fillId="4" borderId="8" xfId="0" applyFont="1" applyFill="1" applyBorder="1" applyAlignment="1">
      <alignment horizontal="center" wrapText="1"/>
    </xf>
    <xf numFmtId="0" fontId="5" fillId="4" borderId="9" xfId="0" applyFont="1" applyFill="1" applyBorder="1" applyAlignment="1">
      <alignment horizontal="center" wrapText="1"/>
    </xf>
    <xf numFmtId="0" fontId="6" fillId="2" borderId="10" xfId="47" applyBorder="1" applyAlignment="1" applyProtection="1">
      <alignment horizontal="center"/>
      <protection locked="0"/>
    </xf>
    <xf numFmtId="0" fontId="5" fillId="4" borderId="19" xfId="0" applyFont="1" applyFill="1" applyBorder="1" applyAlignment="1">
      <alignment horizontal="center" wrapText="1"/>
    </xf>
    <xf numFmtId="0" fontId="5" fillId="5" borderId="0" xfId="0" applyFont="1" applyFill="1" applyBorder="1"/>
    <xf numFmtId="1" fontId="0" fillId="5" borderId="0" xfId="0" applyNumberFormat="1" applyFill="1" applyBorder="1"/>
    <xf numFmtId="0" fontId="10" fillId="5" borderId="0" xfId="0" applyFont="1" applyFill="1" applyAlignment="1">
      <alignment horizontal="left"/>
    </xf>
    <xf numFmtId="166" fontId="0" fillId="0" borderId="8" xfId="0" applyNumberFormat="1" applyBorder="1" applyAlignment="1">
      <alignment horizontal="center"/>
    </xf>
    <xf numFmtId="166" fontId="6" fillId="2" borderId="11" xfId="47" applyNumberFormat="1" applyBorder="1" applyAlignment="1" applyProtection="1">
      <alignment horizontal="center"/>
      <protection locked="0"/>
    </xf>
    <xf numFmtId="166" fontId="7" fillId="3" borderId="11" xfId="48" applyNumberFormat="1" applyBorder="1" applyAlignment="1">
      <alignment horizontal="center"/>
    </xf>
    <xf numFmtId="167" fontId="0" fillId="0" borderId="8" xfId="0" applyNumberFormat="1" applyBorder="1" applyAlignment="1">
      <alignment horizontal="center"/>
    </xf>
    <xf numFmtId="166" fontId="0" fillId="0" borderId="9" xfId="0" applyNumberFormat="1" applyBorder="1" applyAlignment="1">
      <alignment horizontal="center"/>
    </xf>
    <xf numFmtId="166" fontId="0" fillId="0" borderId="11" xfId="0" applyNumberFormat="1" applyBorder="1" applyAlignment="1">
      <alignment horizontal="center"/>
    </xf>
    <xf numFmtId="166" fontId="0" fillId="0" borderId="12" xfId="0" applyNumberFormat="1" applyBorder="1" applyAlignment="1">
      <alignment horizontal="center"/>
    </xf>
    <xf numFmtId="167" fontId="0" fillId="0" borderId="9" xfId="0" applyNumberFormat="1" applyBorder="1" applyAlignment="1">
      <alignment horizontal="center"/>
    </xf>
    <xf numFmtId="167" fontId="0" fillId="0" borderId="11" xfId="0" applyNumberFormat="1" applyBorder="1" applyAlignment="1">
      <alignment horizontal="center"/>
    </xf>
    <xf numFmtId="167" fontId="0" fillId="0" borderId="12" xfId="0" applyNumberFormat="1" applyBorder="1" applyAlignment="1">
      <alignment horizontal="center"/>
    </xf>
    <xf numFmtId="166" fontId="12" fillId="3" borderId="11" xfId="48" applyNumberFormat="1" applyFont="1" applyBorder="1" applyAlignment="1">
      <alignment horizontal="center"/>
    </xf>
    <xf numFmtId="0" fontId="5" fillId="4" borderId="8" xfId="0" quotePrefix="1" applyFont="1" applyFill="1" applyBorder="1" applyAlignment="1">
      <alignment horizontal="center" wrapText="1"/>
    </xf>
    <xf numFmtId="168" fontId="7" fillId="3" borderId="10" xfId="48" applyNumberFormat="1" applyBorder="1" applyAlignment="1">
      <alignment horizontal="center"/>
    </xf>
    <xf numFmtId="167" fontId="7" fillId="3" borderId="11" xfId="48" applyNumberFormat="1" applyBorder="1" applyAlignment="1">
      <alignment horizontal="center"/>
    </xf>
    <xf numFmtId="167" fontId="7" fillId="3" borderId="12" xfId="48" applyNumberFormat="1" applyBorder="1" applyAlignment="1">
      <alignment horizontal="center"/>
    </xf>
    <xf numFmtId="0" fontId="5" fillId="4" borderId="9" xfId="0" quotePrefix="1" applyFont="1" applyFill="1" applyBorder="1" applyAlignment="1">
      <alignment horizontal="center" wrapText="1"/>
    </xf>
    <xf numFmtId="0" fontId="6" fillId="2" borderId="22" xfId="47" applyBorder="1" applyProtection="1">
      <protection locked="0"/>
    </xf>
    <xf numFmtId="166" fontId="6" fillId="2" borderId="8" xfId="47" applyNumberFormat="1" applyBorder="1" applyAlignment="1" applyProtection="1">
      <alignment horizontal="center"/>
      <protection locked="0"/>
    </xf>
    <xf numFmtId="168" fontId="12" fillId="3" borderId="7" xfId="48" applyNumberFormat="1" applyFont="1" applyBorder="1" applyAlignment="1">
      <alignment horizontal="center"/>
    </xf>
    <xf numFmtId="166" fontId="12" fillId="3" borderId="8" xfId="48" applyNumberFormat="1" applyFont="1" applyBorder="1" applyAlignment="1">
      <alignment horizontal="center"/>
    </xf>
    <xf numFmtId="167" fontId="12" fillId="3" borderId="8" xfId="48" applyNumberFormat="1" applyFont="1" applyBorder="1" applyAlignment="1">
      <alignment horizontal="center"/>
    </xf>
    <xf numFmtId="167" fontId="12" fillId="3" borderId="9" xfId="48" applyNumberFormat="1" applyFont="1" applyBorder="1" applyAlignment="1">
      <alignment horizontal="center"/>
    </xf>
    <xf numFmtId="169" fontId="12" fillId="3" borderId="9" xfId="46" applyNumberFormat="1" applyFont="1" applyFill="1" applyBorder="1" applyAlignment="1">
      <alignment horizontal="center"/>
    </xf>
    <xf numFmtId="0" fontId="6" fillId="2" borderId="19" xfId="47" applyBorder="1" applyAlignment="1" applyProtection="1">
      <alignment horizontal="center"/>
      <protection locked="0"/>
    </xf>
    <xf numFmtId="0" fontId="6" fillId="2" borderId="25" xfId="47" applyBorder="1" applyProtection="1">
      <protection locked="0"/>
    </xf>
    <xf numFmtId="0" fontId="5" fillId="4" borderId="26" xfId="0" applyFont="1" applyFill="1" applyBorder="1" applyAlignment="1">
      <alignment horizontal="center" wrapText="1"/>
    </xf>
    <xf numFmtId="169" fontId="12" fillId="3" borderId="12" xfId="46" applyNumberFormat="1" applyFont="1" applyFill="1" applyBorder="1" applyAlignment="1">
      <alignment horizontal="center"/>
    </xf>
    <xf numFmtId="165" fontId="6" fillId="2" borderId="27" xfId="45" applyNumberFormat="1" applyFont="1" applyFill="1" applyBorder="1" applyAlignment="1" applyProtection="1">
      <alignment horizontal="center"/>
      <protection locked="0"/>
    </xf>
    <xf numFmtId="167" fontId="6" fillId="2" borderId="19" xfId="47" applyNumberFormat="1" applyBorder="1" applyAlignment="1" applyProtection="1">
      <alignment horizontal="center"/>
      <protection locked="0"/>
    </xf>
    <xf numFmtId="165" fontId="6" fillId="2" borderId="22" xfId="45" applyNumberFormat="1" applyFont="1" applyFill="1" applyBorder="1" applyAlignment="1" applyProtection="1">
      <alignment horizontal="center"/>
      <protection locked="0"/>
    </xf>
    <xf numFmtId="167" fontId="6" fillId="2" borderId="9" xfId="47" applyNumberFormat="1" applyBorder="1" applyAlignment="1" applyProtection="1">
      <alignment horizontal="center"/>
      <protection locked="0"/>
    </xf>
    <xf numFmtId="167" fontId="6" fillId="2" borderId="20" xfId="47" applyNumberFormat="1" applyBorder="1" applyAlignment="1" applyProtection="1">
      <alignment horizontal="center"/>
      <protection locked="0"/>
    </xf>
    <xf numFmtId="167" fontId="6" fillId="2" borderId="12" xfId="47" applyNumberFormat="1" applyBorder="1" applyAlignment="1" applyProtection="1">
      <alignment horizontal="center"/>
      <protection locked="0"/>
    </xf>
    <xf numFmtId="0" fontId="10" fillId="0" borderId="0" xfId="0" applyFont="1"/>
    <xf numFmtId="14" fontId="6" fillId="2" borderId="21" xfId="47" applyNumberFormat="1" applyBorder="1" applyProtection="1">
      <protection locked="0"/>
    </xf>
    <xf numFmtId="0" fontId="11" fillId="0" borderId="0" xfId="0" applyFont="1" applyFill="1" applyAlignment="1">
      <alignment horizontal="center"/>
    </xf>
    <xf numFmtId="0" fontId="10" fillId="4" borderId="14" xfId="0" applyFont="1" applyFill="1" applyBorder="1" applyAlignment="1">
      <alignment horizontal="center"/>
    </xf>
    <xf numFmtId="0" fontId="10" fillId="4" borderId="18" xfId="0" applyFont="1" applyFill="1" applyBorder="1" applyAlignment="1">
      <alignment horizontal="center"/>
    </xf>
    <xf numFmtId="0" fontId="10" fillId="4" borderId="15" xfId="0" applyFont="1" applyFill="1" applyBorder="1" applyAlignment="1">
      <alignment horizontal="center"/>
    </xf>
    <xf numFmtId="0" fontId="10" fillId="4" borderId="16" xfId="0" applyFont="1" applyFill="1" applyBorder="1" applyAlignment="1">
      <alignment horizontal="center"/>
    </xf>
    <xf numFmtId="0" fontId="10" fillId="4" borderId="17" xfId="0" applyFont="1" applyFill="1" applyBorder="1" applyAlignment="1">
      <alignment horizontal="center"/>
    </xf>
    <xf numFmtId="0" fontId="10" fillId="4" borderId="23" xfId="0" applyFont="1" applyFill="1" applyBorder="1" applyAlignment="1">
      <alignment horizontal="center"/>
    </xf>
    <xf numFmtId="0" fontId="10" fillId="4" borderId="24" xfId="0" applyFont="1" applyFill="1" applyBorder="1" applyAlignment="1">
      <alignment horizontal="center"/>
    </xf>
    <xf numFmtId="0" fontId="10" fillId="5" borderId="0" xfId="0" applyFont="1" applyFill="1" applyAlignment="1">
      <alignment horizontal="left"/>
    </xf>
    <xf numFmtId="0" fontId="9" fillId="5" borderId="13" xfId="0" applyFont="1" applyFill="1" applyBorder="1" applyAlignment="1">
      <alignment horizontal="left"/>
    </xf>
    <xf numFmtId="0" fontId="9" fillId="5" borderId="14" xfId="0" applyFont="1" applyFill="1" applyBorder="1" applyAlignment="1">
      <alignment horizontal="left"/>
    </xf>
    <xf numFmtId="0" fontId="9" fillId="5" borderId="13" xfId="0" applyFont="1" applyFill="1" applyBorder="1"/>
    <xf numFmtId="0" fontId="9" fillId="5" borderId="14" xfId="0" applyFont="1" applyFill="1" applyBorder="1"/>
    <xf numFmtId="0" fontId="10" fillId="4" borderId="13" xfId="0" applyFont="1" applyFill="1" applyBorder="1" applyAlignment="1">
      <alignment horizontal="center"/>
    </xf>
    <xf numFmtId="0" fontId="0" fillId="6" borderId="32" xfId="99" applyFont="1" applyBorder="1" applyAlignment="1">
      <alignment horizontal="left" vertical="top" wrapText="1"/>
    </xf>
    <xf numFmtId="0" fontId="0" fillId="6" borderId="28" xfId="99" applyFont="1" applyBorder="1" applyAlignment="1">
      <alignment horizontal="left" vertical="top" wrapText="1"/>
    </xf>
    <xf numFmtId="0" fontId="0" fillId="6" borderId="33" xfId="99" applyFont="1" applyBorder="1" applyAlignment="1">
      <alignment horizontal="left" vertical="top" wrapText="1"/>
    </xf>
    <xf numFmtId="0" fontId="0" fillId="6" borderId="34" xfId="99" applyFont="1" applyBorder="1" applyAlignment="1">
      <alignment horizontal="left" vertical="top" wrapText="1"/>
    </xf>
    <xf numFmtId="0" fontId="0" fillId="6" borderId="35" xfId="99" applyFont="1" applyBorder="1" applyAlignment="1">
      <alignment horizontal="left" vertical="top" wrapText="1"/>
    </xf>
    <xf numFmtId="0" fontId="0" fillId="6" borderId="36" xfId="99" applyFont="1" applyBorder="1" applyAlignment="1">
      <alignment horizontal="left" vertical="top" wrapText="1"/>
    </xf>
    <xf numFmtId="0" fontId="5" fillId="6" borderId="29" xfId="99" applyFont="1" applyBorder="1" applyAlignment="1">
      <alignment horizontal="left"/>
    </xf>
    <xf numFmtId="0" fontId="5" fillId="6" borderId="30" xfId="99" applyFont="1" applyBorder="1" applyAlignment="1">
      <alignment horizontal="left"/>
    </xf>
    <xf numFmtId="0" fontId="5" fillId="6" borderId="31" xfId="99" applyFont="1" applyBorder="1" applyAlignment="1">
      <alignment horizontal="left"/>
    </xf>
  </cellXfs>
  <cellStyles count="102">
    <cellStyle name="Comma" xfId="45"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1"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100" builtinId="8" hidden="1"/>
    <cellStyle name="Input" xfId="47" builtinId="20"/>
    <cellStyle name="Normal" xfId="0" builtinId="0"/>
    <cellStyle name="Note" xfId="99" builtinId="10"/>
    <cellStyle name="Output" xfId="48" builtinId="21"/>
    <cellStyle name="Percent" xfId="46" builtinId="5"/>
  </cellStyles>
  <dxfs count="5">
    <dxf>
      <font>
        <b/>
        <i val="0"/>
        <color theme="1"/>
      </font>
      <fill>
        <patternFill patternType="solid">
          <fgColor indexed="64"/>
          <bgColor rgb="FFFFFF00"/>
        </patternFill>
      </fill>
      <border>
        <left style="thin">
          <color auto="1"/>
        </left>
        <right style="thin">
          <color auto="1"/>
        </right>
        <top style="thin">
          <color auto="1"/>
        </top>
        <bottom style="thin">
          <color auto="1"/>
        </bottom>
      </border>
    </dxf>
    <dxf>
      <font>
        <b/>
        <i val="0"/>
        <color theme="1"/>
      </font>
      <fill>
        <patternFill patternType="solid">
          <fgColor indexed="64"/>
          <bgColor rgb="FFFFFF00"/>
        </patternFill>
      </fill>
      <border>
        <left style="thin">
          <color auto="1"/>
        </left>
        <right style="thin">
          <color auto="1"/>
        </right>
        <top style="thin">
          <color auto="1"/>
        </top>
        <bottom style="thin">
          <color auto="1"/>
        </bottom>
      </border>
    </dxf>
    <dxf>
      <font>
        <b/>
        <i val="0"/>
        <color theme="1"/>
      </font>
      <fill>
        <patternFill patternType="solid">
          <fgColor indexed="64"/>
          <bgColor rgb="FFFFFF00"/>
        </patternFill>
      </fill>
      <border>
        <left style="thin">
          <color auto="1"/>
        </left>
        <right style="thin">
          <color auto="1"/>
        </right>
        <top style="thin">
          <color auto="1"/>
        </top>
        <bottom style="thin">
          <color auto="1"/>
        </bottom>
      </border>
    </dxf>
    <dxf>
      <font>
        <b/>
        <i val="0"/>
        <color theme="1"/>
      </font>
      <fill>
        <patternFill patternType="solid">
          <fgColor indexed="64"/>
          <bgColor rgb="FFFFFF00"/>
        </patternFill>
      </fill>
      <border>
        <left style="thin">
          <color auto="1"/>
        </left>
        <right style="thin">
          <color auto="1"/>
        </right>
        <top style="thin">
          <color auto="1"/>
        </top>
        <bottom style="thin">
          <color auto="1"/>
        </bottom>
      </border>
    </dxf>
    <dxf>
      <font>
        <b/>
        <i val="0"/>
        <color theme="1"/>
      </font>
      <fill>
        <patternFill patternType="solid">
          <fgColor indexed="64"/>
          <bgColor rgb="FFFFFF00"/>
        </patternFill>
      </fill>
      <border>
        <left style="thin">
          <color auto="1"/>
        </left>
        <right style="thin">
          <color auto="1"/>
        </right>
        <top style="thin">
          <color auto="1"/>
        </top>
        <bottom style="thin">
          <color auto="1"/>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00"/>
  <sheetViews>
    <sheetView tabSelected="1" workbookViewId="0">
      <selection activeCell="B4" sqref="B4"/>
    </sheetView>
  </sheetViews>
  <sheetFormatPr baseColWidth="10" defaultColWidth="11.1640625" defaultRowHeight="15" x14ac:dyDescent="0"/>
  <cols>
    <col min="1" max="1" width="2.83203125" customWidth="1"/>
    <col min="3" max="3" width="19" customWidth="1"/>
    <col min="4" max="4" width="19.5" customWidth="1"/>
    <col min="5" max="5" width="17.1640625" customWidth="1"/>
    <col min="6" max="6" width="14" customWidth="1"/>
  </cols>
  <sheetData>
    <row r="1" spans="2:19" ht="18" thickBot="1">
      <c r="C1" s="61" t="s">
        <v>22</v>
      </c>
      <c r="D1" s="61"/>
      <c r="E1" s="61"/>
      <c r="F1" s="61"/>
      <c r="G1" s="61"/>
      <c r="H1" s="61"/>
      <c r="I1" s="61"/>
      <c r="J1" s="61"/>
      <c r="K1" s="61"/>
      <c r="L1" s="61"/>
      <c r="M1" s="61"/>
      <c r="N1" s="61"/>
      <c r="O1" s="61"/>
      <c r="P1" s="61"/>
      <c r="Q1" s="61"/>
      <c r="R1" s="61"/>
    </row>
    <row r="2" spans="2:19" ht="21">
      <c r="B2" s="51"/>
      <c r="C2" s="67" t="s">
        <v>17</v>
      </c>
      <c r="D2" s="62"/>
      <c r="E2" s="68"/>
      <c r="F2" s="62" t="s">
        <v>18</v>
      </c>
      <c r="G2" s="62"/>
      <c r="H2" s="62"/>
      <c r="I2" s="62"/>
      <c r="J2" s="62"/>
      <c r="K2" s="63"/>
      <c r="L2" s="64" t="s">
        <v>16</v>
      </c>
      <c r="M2" s="65"/>
      <c r="N2" s="65"/>
      <c r="O2" s="65"/>
      <c r="P2" s="66"/>
      <c r="Q2" s="64" t="s">
        <v>23</v>
      </c>
      <c r="R2" s="65"/>
      <c r="S2" s="66"/>
    </row>
    <row r="3" spans="2:19" ht="31.25">
      <c r="B3" s="17" t="s">
        <v>26</v>
      </c>
      <c r="C3" s="22" t="s">
        <v>13</v>
      </c>
      <c r="D3" s="22" t="s">
        <v>11</v>
      </c>
      <c r="E3" s="19" t="s">
        <v>12</v>
      </c>
      <c r="F3" s="22" t="s">
        <v>19</v>
      </c>
      <c r="G3" s="22" t="s">
        <v>10</v>
      </c>
      <c r="H3" s="19" t="s">
        <v>1</v>
      </c>
      <c r="I3" s="19" t="s">
        <v>14</v>
      </c>
      <c r="J3" s="19" t="s">
        <v>15</v>
      </c>
      <c r="K3" s="20" t="s">
        <v>5</v>
      </c>
      <c r="L3" s="18" t="s">
        <v>3</v>
      </c>
      <c r="M3" s="19" t="s">
        <v>2</v>
      </c>
      <c r="N3" s="19" t="s">
        <v>4</v>
      </c>
      <c r="O3" s="19" t="s">
        <v>7</v>
      </c>
      <c r="P3" s="20" t="s">
        <v>8</v>
      </c>
      <c r="Q3" s="18" t="s">
        <v>2</v>
      </c>
      <c r="R3" s="37" t="s">
        <v>24</v>
      </c>
      <c r="S3" s="41" t="s">
        <v>25</v>
      </c>
    </row>
    <row r="4" spans="2:19">
      <c r="B4" s="60">
        <v>42031</v>
      </c>
      <c r="C4" s="42" t="s">
        <v>27</v>
      </c>
      <c r="D4" s="42" t="s">
        <v>28</v>
      </c>
      <c r="E4" s="50" t="s">
        <v>29</v>
      </c>
      <c r="F4" s="49" t="s">
        <v>20</v>
      </c>
      <c r="G4" s="54">
        <v>11</v>
      </c>
      <c r="H4" s="43">
        <v>23800</v>
      </c>
      <c r="I4" s="43">
        <v>11</v>
      </c>
      <c r="J4" s="43">
        <v>35</v>
      </c>
      <c r="K4" s="56">
        <v>20.5</v>
      </c>
      <c r="L4" s="44">
        <f>IFERROR(ROUND(J4/I4,3),0)</f>
        <v>3.1819999999999999</v>
      </c>
      <c r="M4" s="45">
        <f>IFERROR(ROUND(H4/L4,0),0)</f>
        <v>7480</v>
      </c>
      <c r="N4" s="46">
        <f>IFERROR(ROUND((K4*PI())/L4,0),0)</f>
        <v>20</v>
      </c>
      <c r="O4" s="46">
        <f>ROUND(((((K4*PI())*M4)/60)*0.00328084),1)</f>
        <v>26.3</v>
      </c>
      <c r="P4" s="47">
        <f>ROUND(O4/1.46667,1)</f>
        <v>17.899999999999999</v>
      </c>
      <c r="Q4" s="55">
        <v>5200</v>
      </c>
      <c r="R4" s="45">
        <f>IF(M4-Q4&lt;&gt;M4,Q4-M4,0)</f>
        <v>-2280</v>
      </c>
      <c r="S4" s="48">
        <f>IFERROR(IF(R4&lt;&gt;0,(Q4-M4)/M4,0),0)</f>
        <v>-0.30481283422459893</v>
      </c>
    </row>
    <row r="5" spans="2:19">
      <c r="B5" s="60"/>
      <c r="C5" s="42"/>
      <c r="D5" s="42"/>
      <c r="E5" s="50"/>
      <c r="F5" s="49"/>
      <c r="G5" s="54"/>
      <c r="H5" s="43"/>
      <c r="I5" s="43"/>
      <c r="J5" s="43"/>
      <c r="K5" s="56"/>
      <c r="L5" s="44">
        <f t="shared" ref="L5:L68" si="0">IFERROR(ROUND(J5/I5,3),0)</f>
        <v>0</v>
      </c>
      <c r="M5" s="45">
        <f t="shared" ref="M5:M68" si="1">IFERROR(ROUND(H5/L5,0),0)</f>
        <v>0</v>
      </c>
      <c r="N5" s="46">
        <f t="shared" ref="N5:N68" si="2">IFERROR(ROUND((K5*PI())/L5,0),0)</f>
        <v>0</v>
      </c>
      <c r="O5" s="46">
        <f t="shared" ref="O5:O68" si="3">ROUND(((((K5*PI())*M5)/60)*0.00328084),1)</f>
        <v>0</v>
      </c>
      <c r="P5" s="47">
        <f t="shared" ref="P5:P68" si="4">ROUND(O5/1.46667,1)</f>
        <v>0</v>
      </c>
      <c r="Q5" s="55"/>
      <c r="R5" s="45">
        <f t="shared" ref="R5:R68" si="5">IF(M5-Q5&lt;&gt;M5,Q5-M5,0)</f>
        <v>0</v>
      </c>
      <c r="S5" s="48">
        <f t="shared" ref="S5:S68" si="6">IFERROR(IF(R5&lt;&gt;0,(Q5-M5)/M5,0),0)</f>
        <v>0</v>
      </c>
    </row>
    <row r="6" spans="2:19">
      <c r="B6" s="60"/>
      <c r="C6" s="42"/>
      <c r="D6" s="42"/>
      <c r="E6" s="50"/>
      <c r="F6" s="49"/>
      <c r="G6" s="54"/>
      <c r="H6" s="43"/>
      <c r="I6" s="43"/>
      <c r="J6" s="43"/>
      <c r="K6" s="56"/>
      <c r="L6" s="44">
        <f t="shared" si="0"/>
        <v>0</v>
      </c>
      <c r="M6" s="45">
        <f t="shared" si="1"/>
        <v>0</v>
      </c>
      <c r="N6" s="46">
        <f t="shared" si="2"/>
        <v>0</v>
      </c>
      <c r="O6" s="46">
        <f t="shared" si="3"/>
        <v>0</v>
      </c>
      <c r="P6" s="47">
        <f t="shared" si="4"/>
        <v>0</v>
      </c>
      <c r="Q6" s="55"/>
      <c r="R6" s="45">
        <f t="shared" si="5"/>
        <v>0</v>
      </c>
      <c r="S6" s="48">
        <f t="shared" si="6"/>
        <v>0</v>
      </c>
    </row>
    <row r="7" spans="2:19">
      <c r="B7" s="60"/>
      <c r="C7" s="42"/>
      <c r="D7" s="42"/>
      <c r="E7" s="50"/>
      <c r="F7" s="49"/>
      <c r="G7" s="54"/>
      <c r="H7" s="43"/>
      <c r="I7" s="43"/>
      <c r="J7" s="43"/>
      <c r="K7" s="56"/>
      <c r="L7" s="44">
        <f t="shared" si="0"/>
        <v>0</v>
      </c>
      <c r="M7" s="45">
        <f t="shared" si="1"/>
        <v>0</v>
      </c>
      <c r="N7" s="46">
        <f t="shared" si="2"/>
        <v>0</v>
      </c>
      <c r="O7" s="46">
        <f t="shared" si="3"/>
        <v>0</v>
      </c>
      <c r="P7" s="47">
        <f t="shared" si="4"/>
        <v>0</v>
      </c>
      <c r="Q7" s="55"/>
      <c r="R7" s="45">
        <f t="shared" si="5"/>
        <v>0</v>
      </c>
      <c r="S7" s="48">
        <f t="shared" si="6"/>
        <v>0</v>
      </c>
    </row>
    <row r="8" spans="2:19">
      <c r="B8" s="60"/>
      <c r="C8" s="42"/>
      <c r="D8" s="42"/>
      <c r="E8" s="50"/>
      <c r="F8" s="49"/>
      <c r="G8" s="54"/>
      <c r="H8" s="43"/>
      <c r="I8" s="43"/>
      <c r="J8" s="43"/>
      <c r="K8" s="56"/>
      <c r="L8" s="44">
        <f t="shared" si="0"/>
        <v>0</v>
      </c>
      <c r="M8" s="45">
        <f t="shared" si="1"/>
        <v>0</v>
      </c>
      <c r="N8" s="46">
        <f t="shared" si="2"/>
        <v>0</v>
      </c>
      <c r="O8" s="46">
        <f t="shared" si="3"/>
        <v>0</v>
      </c>
      <c r="P8" s="47">
        <f t="shared" si="4"/>
        <v>0</v>
      </c>
      <c r="Q8" s="55"/>
      <c r="R8" s="45">
        <f t="shared" si="5"/>
        <v>0</v>
      </c>
      <c r="S8" s="48">
        <f t="shared" si="6"/>
        <v>0</v>
      </c>
    </row>
    <row r="9" spans="2:19">
      <c r="B9" s="60"/>
      <c r="C9" s="42"/>
      <c r="D9" s="42"/>
      <c r="E9" s="50"/>
      <c r="F9" s="49"/>
      <c r="G9" s="54"/>
      <c r="H9" s="43"/>
      <c r="I9" s="43"/>
      <c r="J9" s="43"/>
      <c r="K9" s="56"/>
      <c r="L9" s="44">
        <f t="shared" si="0"/>
        <v>0</v>
      </c>
      <c r="M9" s="45">
        <f t="shared" si="1"/>
        <v>0</v>
      </c>
      <c r="N9" s="46">
        <f t="shared" si="2"/>
        <v>0</v>
      </c>
      <c r="O9" s="46">
        <f t="shared" si="3"/>
        <v>0</v>
      </c>
      <c r="P9" s="47">
        <f t="shared" si="4"/>
        <v>0</v>
      </c>
      <c r="Q9" s="55"/>
      <c r="R9" s="45">
        <f t="shared" si="5"/>
        <v>0</v>
      </c>
      <c r="S9" s="48">
        <f t="shared" si="6"/>
        <v>0</v>
      </c>
    </row>
    <row r="10" spans="2:19">
      <c r="B10" s="60"/>
      <c r="C10" s="42"/>
      <c r="D10" s="42"/>
      <c r="E10" s="50"/>
      <c r="F10" s="49"/>
      <c r="G10" s="54"/>
      <c r="H10" s="43"/>
      <c r="I10" s="43"/>
      <c r="J10" s="43"/>
      <c r="K10" s="56"/>
      <c r="L10" s="44">
        <f t="shared" si="0"/>
        <v>0</v>
      </c>
      <c r="M10" s="45">
        <f t="shared" si="1"/>
        <v>0</v>
      </c>
      <c r="N10" s="46">
        <f t="shared" si="2"/>
        <v>0</v>
      </c>
      <c r="O10" s="46">
        <f t="shared" si="3"/>
        <v>0</v>
      </c>
      <c r="P10" s="47">
        <f t="shared" si="4"/>
        <v>0</v>
      </c>
      <c r="Q10" s="55"/>
      <c r="R10" s="45">
        <f t="shared" si="5"/>
        <v>0</v>
      </c>
      <c r="S10" s="48">
        <f t="shared" si="6"/>
        <v>0</v>
      </c>
    </row>
    <row r="11" spans="2:19">
      <c r="B11" s="60"/>
      <c r="C11" s="42"/>
      <c r="D11" s="42"/>
      <c r="E11" s="50"/>
      <c r="F11" s="49"/>
      <c r="G11" s="54"/>
      <c r="H11" s="43"/>
      <c r="I11" s="43"/>
      <c r="J11" s="43"/>
      <c r="K11" s="56"/>
      <c r="L11" s="44">
        <f t="shared" si="0"/>
        <v>0</v>
      </c>
      <c r="M11" s="45">
        <f t="shared" si="1"/>
        <v>0</v>
      </c>
      <c r="N11" s="46">
        <f t="shared" si="2"/>
        <v>0</v>
      </c>
      <c r="O11" s="46">
        <f t="shared" si="3"/>
        <v>0</v>
      </c>
      <c r="P11" s="47">
        <f t="shared" si="4"/>
        <v>0</v>
      </c>
      <c r="Q11" s="55"/>
      <c r="R11" s="45">
        <f t="shared" si="5"/>
        <v>0</v>
      </c>
      <c r="S11" s="48">
        <f t="shared" si="6"/>
        <v>0</v>
      </c>
    </row>
    <row r="12" spans="2:19">
      <c r="B12" s="60"/>
      <c r="C12" s="42"/>
      <c r="D12" s="42"/>
      <c r="E12" s="50"/>
      <c r="F12" s="49"/>
      <c r="G12" s="54"/>
      <c r="H12" s="43"/>
      <c r="I12" s="43"/>
      <c r="J12" s="43"/>
      <c r="K12" s="56"/>
      <c r="L12" s="44">
        <f t="shared" si="0"/>
        <v>0</v>
      </c>
      <c r="M12" s="45">
        <f t="shared" si="1"/>
        <v>0</v>
      </c>
      <c r="N12" s="46">
        <f t="shared" si="2"/>
        <v>0</v>
      </c>
      <c r="O12" s="46">
        <f t="shared" si="3"/>
        <v>0</v>
      </c>
      <c r="P12" s="47">
        <f t="shared" si="4"/>
        <v>0</v>
      </c>
      <c r="Q12" s="55"/>
      <c r="R12" s="45">
        <f t="shared" si="5"/>
        <v>0</v>
      </c>
      <c r="S12" s="48">
        <f t="shared" si="6"/>
        <v>0</v>
      </c>
    </row>
    <row r="13" spans="2:19">
      <c r="B13" s="60"/>
      <c r="C13" s="42"/>
      <c r="D13" s="42"/>
      <c r="E13" s="50"/>
      <c r="F13" s="49"/>
      <c r="G13" s="54"/>
      <c r="H13" s="43"/>
      <c r="I13" s="43"/>
      <c r="J13" s="43"/>
      <c r="K13" s="56"/>
      <c r="L13" s="44">
        <f t="shared" si="0"/>
        <v>0</v>
      </c>
      <c r="M13" s="45">
        <f t="shared" si="1"/>
        <v>0</v>
      </c>
      <c r="N13" s="46">
        <f t="shared" si="2"/>
        <v>0</v>
      </c>
      <c r="O13" s="46">
        <f t="shared" si="3"/>
        <v>0</v>
      </c>
      <c r="P13" s="47">
        <f t="shared" si="4"/>
        <v>0</v>
      </c>
      <c r="Q13" s="55"/>
      <c r="R13" s="45">
        <f t="shared" si="5"/>
        <v>0</v>
      </c>
      <c r="S13" s="48">
        <f t="shared" si="6"/>
        <v>0</v>
      </c>
    </row>
    <row r="14" spans="2:19">
      <c r="B14" s="60"/>
      <c r="C14" s="42"/>
      <c r="D14" s="42"/>
      <c r="E14" s="50"/>
      <c r="F14" s="49"/>
      <c r="G14" s="54"/>
      <c r="H14" s="43"/>
      <c r="I14" s="43"/>
      <c r="J14" s="43"/>
      <c r="K14" s="56"/>
      <c r="L14" s="44">
        <f t="shared" si="0"/>
        <v>0</v>
      </c>
      <c r="M14" s="45">
        <f t="shared" si="1"/>
        <v>0</v>
      </c>
      <c r="N14" s="46">
        <f t="shared" si="2"/>
        <v>0</v>
      </c>
      <c r="O14" s="46">
        <f t="shared" si="3"/>
        <v>0</v>
      </c>
      <c r="P14" s="47">
        <f t="shared" si="4"/>
        <v>0</v>
      </c>
      <c r="Q14" s="55"/>
      <c r="R14" s="45">
        <f t="shared" si="5"/>
        <v>0</v>
      </c>
      <c r="S14" s="48">
        <f t="shared" si="6"/>
        <v>0</v>
      </c>
    </row>
    <row r="15" spans="2:19">
      <c r="B15" s="60"/>
      <c r="C15" s="42"/>
      <c r="D15" s="42"/>
      <c r="E15" s="50"/>
      <c r="F15" s="49"/>
      <c r="G15" s="54"/>
      <c r="H15" s="43"/>
      <c r="I15" s="43"/>
      <c r="J15" s="43"/>
      <c r="K15" s="56"/>
      <c r="L15" s="44">
        <f t="shared" si="0"/>
        <v>0</v>
      </c>
      <c r="M15" s="45">
        <f t="shared" si="1"/>
        <v>0</v>
      </c>
      <c r="N15" s="46">
        <f t="shared" si="2"/>
        <v>0</v>
      </c>
      <c r="O15" s="46">
        <f t="shared" si="3"/>
        <v>0</v>
      </c>
      <c r="P15" s="47">
        <f t="shared" si="4"/>
        <v>0</v>
      </c>
      <c r="Q15" s="55"/>
      <c r="R15" s="45">
        <f t="shared" si="5"/>
        <v>0</v>
      </c>
      <c r="S15" s="48">
        <f t="shared" si="6"/>
        <v>0</v>
      </c>
    </row>
    <row r="16" spans="2:19">
      <c r="B16" s="60"/>
      <c r="C16" s="42"/>
      <c r="D16" s="42"/>
      <c r="E16" s="50"/>
      <c r="F16" s="49"/>
      <c r="G16" s="54"/>
      <c r="H16" s="43"/>
      <c r="I16" s="43"/>
      <c r="J16" s="43"/>
      <c r="K16" s="56"/>
      <c r="L16" s="44">
        <f t="shared" si="0"/>
        <v>0</v>
      </c>
      <c r="M16" s="45">
        <f t="shared" si="1"/>
        <v>0</v>
      </c>
      <c r="N16" s="46">
        <f t="shared" si="2"/>
        <v>0</v>
      </c>
      <c r="O16" s="46">
        <f t="shared" si="3"/>
        <v>0</v>
      </c>
      <c r="P16" s="47">
        <f t="shared" si="4"/>
        <v>0</v>
      </c>
      <c r="Q16" s="55"/>
      <c r="R16" s="45">
        <f t="shared" si="5"/>
        <v>0</v>
      </c>
      <c r="S16" s="48">
        <f t="shared" si="6"/>
        <v>0</v>
      </c>
    </row>
    <row r="17" spans="2:19">
      <c r="B17" s="60"/>
      <c r="C17" s="42"/>
      <c r="D17" s="42"/>
      <c r="E17" s="50"/>
      <c r="F17" s="49"/>
      <c r="G17" s="54"/>
      <c r="H17" s="43"/>
      <c r="I17" s="43"/>
      <c r="J17" s="43"/>
      <c r="K17" s="56"/>
      <c r="L17" s="44">
        <f t="shared" si="0"/>
        <v>0</v>
      </c>
      <c r="M17" s="45">
        <f t="shared" si="1"/>
        <v>0</v>
      </c>
      <c r="N17" s="46">
        <f t="shared" si="2"/>
        <v>0</v>
      </c>
      <c r="O17" s="46">
        <f t="shared" si="3"/>
        <v>0</v>
      </c>
      <c r="P17" s="47">
        <f t="shared" si="4"/>
        <v>0</v>
      </c>
      <c r="Q17" s="55"/>
      <c r="R17" s="45">
        <f t="shared" si="5"/>
        <v>0</v>
      </c>
      <c r="S17" s="48">
        <f t="shared" si="6"/>
        <v>0</v>
      </c>
    </row>
    <row r="18" spans="2:19">
      <c r="B18" s="60"/>
      <c r="C18" s="42"/>
      <c r="D18" s="42"/>
      <c r="E18" s="50"/>
      <c r="F18" s="49"/>
      <c r="G18" s="54"/>
      <c r="H18" s="43"/>
      <c r="I18" s="43"/>
      <c r="J18" s="43"/>
      <c r="K18" s="56"/>
      <c r="L18" s="44">
        <f t="shared" si="0"/>
        <v>0</v>
      </c>
      <c r="M18" s="45">
        <f t="shared" si="1"/>
        <v>0</v>
      </c>
      <c r="N18" s="46">
        <f t="shared" si="2"/>
        <v>0</v>
      </c>
      <c r="O18" s="46">
        <f t="shared" si="3"/>
        <v>0</v>
      </c>
      <c r="P18" s="47">
        <f t="shared" si="4"/>
        <v>0</v>
      </c>
      <c r="Q18" s="55"/>
      <c r="R18" s="45">
        <f t="shared" si="5"/>
        <v>0</v>
      </c>
      <c r="S18" s="48">
        <f t="shared" si="6"/>
        <v>0</v>
      </c>
    </row>
    <row r="19" spans="2:19">
      <c r="B19" s="60"/>
      <c r="C19" s="42"/>
      <c r="D19" s="42"/>
      <c r="E19" s="50"/>
      <c r="F19" s="49"/>
      <c r="G19" s="54"/>
      <c r="H19" s="43"/>
      <c r="I19" s="43"/>
      <c r="J19" s="43"/>
      <c r="K19" s="56"/>
      <c r="L19" s="44">
        <f t="shared" si="0"/>
        <v>0</v>
      </c>
      <c r="M19" s="45">
        <f t="shared" si="1"/>
        <v>0</v>
      </c>
      <c r="N19" s="46">
        <f t="shared" si="2"/>
        <v>0</v>
      </c>
      <c r="O19" s="46">
        <f t="shared" si="3"/>
        <v>0</v>
      </c>
      <c r="P19" s="47">
        <f t="shared" si="4"/>
        <v>0</v>
      </c>
      <c r="Q19" s="55"/>
      <c r="R19" s="45">
        <f t="shared" si="5"/>
        <v>0</v>
      </c>
      <c r="S19" s="48">
        <f t="shared" si="6"/>
        <v>0</v>
      </c>
    </row>
    <row r="20" spans="2:19">
      <c r="B20" s="60"/>
      <c r="C20" s="42"/>
      <c r="D20" s="42"/>
      <c r="E20" s="50"/>
      <c r="F20" s="49"/>
      <c r="G20" s="54"/>
      <c r="H20" s="43"/>
      <c r="I20" s="43"/>
      <c r="J20" s="43"/>
      <c r="K20" s="56"/>
      <c r="L20" s="44">
        <f t="shared" si="0"/>
        <v>0</v>
      </c>
      <c r="M20" s="45">
        <f t="shared" si="1"/>
        <v>0</v>
      </c>
      <c r="N20" s="46">
        <f t="shared" si="2"/>
        <v>0</v>
      </c>
      <c r="O20" s="46">
        <f t="shared" si="3"/>
        <v>0</v>
      </c>
      <c r="P20" s="47">
        <f t="shared" si="4"/>
        <v>0</v>
      </c>
      <c r="Q20" s="55"/>
      <c r="R20" s="45">
        <f t="shared" si="5"/>
        <v>0</v>
      </c>
      <c r="S20" s="48">
        <f t="shared" si="6"/>
        <v>0</v>
      </c>
    </row>
    <row r="21" spans="2:19">
      <c r="B21" s="60"/>
      <c r="C21" s="42"/>
      <c r="D21" s="42"/>
      <c r="E21" s="50"/>
      <c r="F21" s="49"/>
      <c r="G21" s="54"/>
      <c r="H21" s="43"/>
      <c r="I21" s="43"/>
      <c r="J21" s="43"/>
      <c r="K21" s="56"/>
      <c r="L21" s="44">
        <f t="shared" si="0"/>
        <v>0</v>
      </c>
      <c r="M21" s="45">
        <f t="shared" si="1"/>
        <v>0</v>
      </c>
      <c r="N21" s="46">
        <f t="shared" si="2"/>
        <v>0</v>
      </c>
      <c r="O21" s="46">
        <f t="shared" si="3"/>
        <v>0</v>
      </c>
      <c r="P21" s="47">
        <f t="shared" si="4"/>
        <v>0</v>
      </c>
      <c r="Q21" s="55"/>
      <c r="R21" s="45">
        <f t="shared" si="5"/>
        <v>0</v>
      </c>
      <c r="S21" s="48">
        <f t="shared" si="6"/>
        <v>0</v>
      </c>
    </row>
    <row r="22" spans="2:19">
      <c r="B22" s="60"/>
      <c r="C22" s="42"/>
      <c r="D22" s="42"/>
      <c r="E22" s="50"/>
      <c r="F22" s="49"/>
      <c r="G22" s="54"/>
      <c r="H22" s="43"/>
      <c r="I22" s="43"/>
      <c r="J22" s="43"/>
      <c r="K22" s="56"/>
      <c r="L22" s="44">
        <f t="shared" si="0"/>
        <v>0</v>
      </c>
      <c r="M22" s="45">
        <f t="shared" si="1"/>
        <v>0</v>
      </c>
      <c r="N22" s="46">
        <f t="shared" si="2"/>
        <v>0</v>
      </c>
      <c r="O22" s="46">
        <f t="shared" si="3"/>
        <v>0</v>
      </c>
      <c r="P22" s="47">
        <f t="shared" si="4"/>
        <v>0</v>
      </c>
      <c r="Q22" s="55"/>
      <c r="R22" s="45">
        <f t="shared" si="5"/>
        <v>0</v>
      </c>
      <c r="S22" s="48">
        <f t="shared" si="6"/>
        <v>0</v>
      </c>
    </row>
    <row r="23" spans="2:19">
      <c r="B23" s="60"/>
      <c r="C23" s="42"/>
      <c r="D23" s="42"/>
      <c r="E23" s="50"/>
      <c r="F23" s="49"/>
      <c r="G23" s="54"/>
      <c r="H23" s="43"/>
      <c r="I23" s="43"/>
      <c r="J23" s="43"/>
      <c r="K23" s="56"/>
      <c r="L23" s="44">
        <f t="shared" si="0"/>
        <v>0</v>
      </c>
      <c r="M23" s="45">
        <f t="shared" si="1"/>
        <v>0</v>
      </c>
      <c r="N23" s="46">
        <f t="shared" si="2"/>
        <v>0</v>
      </c>
      <c r="O23" s="46">
        <f t="shared" si="3"/>
        <v>0</v>
      </c>
      <c r="P23" s="47">
        <f t="shared" si="4"/>
        <v>0</v>
      </c>
      <c r="Q23" s="55"/>
      <c r="R23" s="45">
        <f t="shared" si="5"/>
        <v>0</v>
      </c>
      <c r="S23" s="48">
        <f t="shared" si="6"/>
        <v>0</v>
      </c>
    </row>
    <row r="24" spans="2:19">
      <c r="B24" s="60"/>
      <c r="C24" s="42"/>
      <c r="D24" s="42"/>
      <c r="E24" s="50"/>
      <c r="F24" s="49"/>
      <c r="G24" s="54"/>
      <c r="H24" s="43"/>
      <c r="I24" s="43"/>
      <c r="J24" s="43"/>
      <c r="K24" s="56"/>
      <c r="L24" s="44">
        <f t="shared" si="0"/>
        <v>0</v>
      </c>
      <c r="M24" s="45">
        <f t="shared" si="1"/>
        <v>0</v>
      </c>
      <c r="N24" s="46">
        <f t="shared" si="2"/>
        <v>0</v>
      </c>
      <c r="O24" s="46">
        <f t="shared" si="3"/>
        <v>0</v>
      </c>
      <c r="P24" s="47">
        <f t="shared" si="4"/>
        <v>0</v>
      </c>
      <c r="Q24" s="55"/>
      <c r="R24" s="45">
        <f t="shared" si="5"/>
        <v>0</v>
      </c>
      <c r="S24" s="48">
        <f t="shared" si="6"/>
        <v>0</v>
      </c>
    </row>
    <row r="25" spans="2:19">
      <c r="B25" s="60"/>
      <c r="C25" s="42"/>
      <c r="D25" s="42"/>
      <c r="E25" s="50"/>
      <c r="F25" s="49"/>
      <c r="G25" s="54"/>
      <c r="H25" s="43"/>
      <c r="I25" s="43"/>
      <c r="J25" s="43"/>
      <c r="K25" s="56"/>
      <c r="L25" s="44">
        <f t="shared" si="0"/>
        <v>0</v>
      </c>
      <c r="M25" s="45">
        <f t="shared" si="1"/>
        <v>0</v>
      </c>
      <c r="N25" s="46">
        <f t="shared" si="2"/>
        <v>0</v>
      </c>
      <c r="O25" s="46">
        <f t="shared" si="3"/>
        <v>0</v>
      </c>
      <c r="P25" s="47">
        <f t="shared" si="4"/>
        <v>0</v>
      </c>
      <c r="Q25" s="55"/>
      <c r="R25" s="45">
        <f t="shared" si="5"/>
        <v>0</v>
      </c>
      <c r="S25" s="48">
        <f t="shared" si="6"/>
        <v>0</v>
      </c>
    </row>
    <row r="26" spans="2:19">
      <c r="B26" s="60"/>
      <c r="C26" s="42"/>
      <c r="D26" s="42"/>
      <c r="E26" s="50"/>
      <c r="F26" s="49"/>
      <c r="G26" s="54"/>
      <c r="H26" s="43"/>
      <c r="I26" s="43"/>
      <c r="J26" s="43"/>
      <c r="K26" s="56"/>
      <c r="L26" s="44">
        <f t="shared" si="0"/>
        <v>0</v>
      </c>
      <c r="M26" s="45">
        <f t="shared" si="1"/>
        <v>0</v>
      </c>
      <c r="N26" s="46">
        <f t="shared" si="2"/>
        <v>0</v>
      </c>
      <c r="O26" s="46">
        <f t="shared" si="3"/>
        <v>0</v>
      </c>
      <c r="P26" s="47">
        <f t="shared" si="4"/>
        <v>0</v>
      </c>
      <c r="Q26" s="55"/>
      <c r="R26" s="45">
        <f t="shared" si="5"/>
        <v>0</v>
      </c>
      <c r="S26" s="48">
        <f t="shared" si="6"/>
        <v>0</v>
      </c>
    </row>
    <row r="27" spans="2:19">
      <c r="B27" s="60"/>
      <c r="C27" s="42"/>
      <c r="D27" s="42"/>
      <c r="E27" s="50"/>
      <c r="F27" s="49"/>
      <c r="G27" s="54"/>
      <c r="H27" s="43"/>
      <c r="I27" s="43"/>
      <c r="J27" s="43"/>
      <c r="K27" s="56"/>
      <c r="L27" s="44">
        <f t="shared" si="0"/>
        <v>0</v>
      </c>
      <c r="M27" s="45">
        <f t="shared" si="1"/>
        <v>0</v>
      </c>
      <c r="N27" s="46">
        <f t="shared" si="2"/>
        <v>0</v>
      </c>
      <c r="O27" s="46">
        <f t="shared" si="3"/>
        <v>0</v>
      </c>
      <c r="P27" s="47">
        <f t="shared" si="4"/>
        <v>0</v>
      </c>
      <c r="Q27" s="55"/>
      <c r="R27" s="45">
        <f t="shared" si="5"/>
        <v>0</v>
      </c>
      <c r="S27" s="48">
        <f t="shared" si="6"/>
        <v>0</v>
      </c>
    </row>
    <row r="28" spans="2:19">
      <c r="B28" s="60"/>
      <c r="C28" s="42"/>
      <c r="D28" s="42"/>
      <c r="E28" s="50"/>
      <c r="F28" s="49"/>
      <c r="G28" s="54"/>
      <c r="H28" s="43"/>
      <c r="I28" s="43"/>
      <c r="J28" s="43"/>
      <c r="K28" s="56"/>
      <c r="L28" s="44">
        <f t="shared" si="0"/>
        <v>0</v>
      </c>
      <c r="M28" s="45">
        <f t="shared" si="1"/>
        <v>0</v>
      </c>
      <c r="N28" s="46">
        <f t="shared" si="2"/>
        <v>0</v>
      </c>
      <c r="O28" s="46">
        <f t="shared" si="3"/>
        <v>0</v>
      </c>
      <c r="P28" s="47">
        <f t="shared" si="4"/>
        <v>0</v>
      </c>
      <c r="Q28" s="55"/>
      <c r="R28" s="45">
        <f t="shared" si="5"/>
        <v>0</v>
      </c>
      <c r="S28" s="48">
        <f t="shared" si="6"/>
        <v>0</v>
      </c>
    </row>
    <row r="29" spans="2:19">
      <c r="B29" s="60"/>
      <c r="C29" s="42"/>
      <c r="D29" s="42"/>
      <c r="E29" s="50"/>
      <c r="F29" s="49"/>
      <c r="G29" s="54"/>
      <c r="H29" s="43"/>
      <c r="I29" s="43"/>
      <c r="J29" s="43"/>
      <c r="K29" s="56"/>
      <c r="L29" s="44">
        <f t="shared" si="0"/>
        <v>0</v>
      </c>
      <c r="M29" s="45">
        <f t="shared" si="1"/>
        <v>0</v>
      </c>
      <c r="N29" s="46">
        <f t="shared" si="2"/>
        <v>0</v>
      </c>
      <c r="O29" s="46">
        <f t="shared" si="3"/>
        <v>0</v>
      </c>
      <c r="P29" s="47">
        <f t="shared" si="4"/>
        <v>0</v>
      </c>
      <c r="Q29" s="55"/>
      <c r="R29" s="45">
        <f t="shared" si="5"/>
        <v>0</v>
      </c>
      <c r="S29" s="48">
        <f t="shared" si="6"/>
        <v>0</v>
      </c>
    </row>
    <row r="30" spans="2:19">
      <c r="B30" s="60"/>
      <c r="C30" s="42"/>
      <c r="D30" s="42"/>
      <c r="E30" s="50"/>
      <c r="F30" s="49"/>
      <c r="G30" s="54"/>
      <c r="H30" s="43"/>
      <c r="I30" s="43"/>
      <c r="J30" s="43"/>
      <c r="K30" s="56"/>
      <c r="L30" s="44">
        <f t="shared" si="0"/>
        <v>0</v>
      </c>
      <c r="M30" s="45">
        <f t="shared" si="1"/>
        <v>0</v>
      </c>
      <c r="N30" s="46">
        <f t="shared" si="2"/>
        <v>0</v>
      </c>
      <c r="O30" s="46">
        <f t="shared" si="3"/>
        <v>0</v>
      </c>
      <c r="P30" s="47">
        <f t="shared" si="4"/>
        <v>0</v>
      </c>
      <c r="Q30" s="55"/>
      <c r="R30" s="45">
        <f t="shared" si="5"/>
        <v>0</v>
      </c>
      <c r="S30" s="48">
        <f t="shared" si="6"/>
        <v>0</v>
      </c>
    </row>
    <row r="31" spans="2:19">
      <c r="B31" s="60"/>
      <c r="C31" s="42"/>
      <c r="D31" s="42"/>
      <c r="E31" s="50"/>
      <c r="F31" s="49"/>
      <c r="G31" s="54"/>
      <c r="H31" s="43"/>
      <c r="I31" s="43"/>
      <c r="J31" s="43"/>
      <c r="K31" s="56"/>
      <c r="L31" s="44">
        <f t="shared" si="0"/>
        <v>0</v>
      </c>
      <c r="M31" s="45">
        <f t="shared" si="1"/>
        <v>0</v>
      </c>
      <c r="N31" s="46">
        <f t="shared" si="2"/>
        <v>0</v>
      </c>
      <c r="O31" s="46">
        <f t="shared" si="3"/>
        <v>0</v>
      </c>
      <c r="P31" s="47">
        <f t="shared" si="4"/>
        <v>0</v>
      </c>
      <c r="Q31" s="55"/>
      <c r="R31" s="45">
        <f t="shared" si="5"/>
        <v>0</v>
      </c>
      <c r="S31" s="48">
        <f t="shared" si="6"/>
        <v>0</v>
      </c>
    </row>
    <row r="32" spans="2:19">
      <c r="B32" s="60"/>
      <c r="C32" s="42"/>
      <c r="D32" s="42"/>
      <c r="E32" s="50"/>
      <c r="F32" s="49"/>
      <c r="G32" s="54"/>
      <c r="H32" s="43"/>
      <c r="I32" s="43"/>
      <c r="J32" s="43"/>
      <c r="K32" s="56"/>
      <c r="L32" s="44">
        <f t="shared" si="0"/>
        <v>0</v>
      </c>
      <c r="M32" s="45">
        <f t="shared" si="1"/>
        <v>0</v>
      </c>
      <c r="N32" s="46">
        <f t="shared" si="2"/>
        <v>0</v>
      </c>
      <c r="O32" s="46">
        <f t="shared" si="3"/>
        <v>0</v>
      </c>
      <c r="P32" s="47">
        <f t="shared" si="4"/>
        <v>0</v>
      </c>
      <c r="Q32" s="55"/>
      <c r="R32" s="45">
        <f t="shared" si="5"/>
        <v>0</v>
      </c>
      <c r="S32" s="48">
        <f t="shared" si="6"/>
        <v>0</v>
      </c>
    </row>
    <row r="33" spans="2:19">
      <c r="B33" s="60"/>
      <c r="C33" s="42"/>
      <c r="D33" s="42"/>
      <c r="E33" s="50"/>
      <c r="F33" s="49"/>
      <c r="G33" s="54"/>
      <c r="H33" s="43"/>
      <c r="I33" s="43"/>
      <c r="J33" s="43"/>
      <c r="K33" s="56"/>
      <c r="L33" s="44">
        <f t="shared" si="0"/>
        <v>0</v>
      </c>
      <c r="M33" s="45">
        <f t="shared" si="1"/>
        <v>0</v>
      </c>
      <c r="N33" s="46">
        <f t="shared" si="2"/>
        <v>0</v>
      </c>
      <c r="O33" s="46">
        <f t="shared" si="3"/>
        <v>0</v>
      </c>
      <c r="P33" s="47">
        <f t="shared" si="4"/>
        <v>0</v>
      </c>
      <c r="Q33" s="55"/>
      <c r="R33" s="45">
        <f t="shared" si="5"/>
        <v>0</v>
      </c>
      <c r="S33" s="48">
        <f t="shared" si="6"/>
        <v>0</v>
      </c>
    </row>
    <row r="34" spans="2:19">
      <c r="B34" s="60"/>
      <c r="C34" s="42"/>
      <c r="D34" s="42"/>
      <c r="E34" s="50"/>
      <c r="F34" s="49"/>
      <c r="G34" s="54"/>
      <c r="H34" s="43"/>
      <c r="I34" s="43"/>
      <c r="J34" s="43"/>
      <c r="K34" s="56"/>
      <c r="L34" s="44">
        <f t="shared" si="0"/>
        <v>0</v>
      </c>
      <c r="M34" s="45">
        <f t="shared" si="1"/>
        <v>0</v>
      </c>
      <c r="N34" s="46">
        <f t="shared" si="2"/>
        <v>0</v>
      </c>
      <c r="O34" s="46">
        <f t="shared" si="3"/>
        <v>0</v>
      </c>
      <c r="P34" s="47">
        <f t="shared" si="4"/>
        <v>0</v>
      </c>
      <c r="Q34" s="55"/>
      <c r="R34" s="45">
        <f t="shared" si="5"/>
        <v>0</v>
      </c>
      <c r="S34" s="48">
        <f t="shared" si="6"/>
        <v>0</v>
      </c>
    </row>
    <row r="35" spans="2:19">
      <c r="B35" s="60"/>
      <c r="C35" s="42"/>
      <c r="D35" s="42"/>
      <c r="E35" s="50"/>
      <c r="F35" s="49"/>
      <c r="G35" s="54"/>
      <c r="H35" s="43"/>
      <c r="I35" s="43"/>
      <c r="J35" s="43"/>
      <c r="K35" s="56"/>
      <c r="L35" s="44">
        <f t="shared" si="0"/>
        <v>0</v>
      </c>
      <c r="M35" s="45">
        <f t="shared" si="1"/>
        <v>0</v>
      </c>
      <c r="N35" s="46">
        <f t="shared" si="2"/>
        <v>0</v>
      </c>
      <c r="O35" s="46">
        <f t="shared" si="3"/>
        <v>0</v>
      </c>
      <c r="P35" s="47">
        <f t="shared" si="4"/>
        <v>0</v>
      </c>
      <c r="Q35" s="55"/>
      <c r="R35" s="45">
        <f t="shared" si="5"/>
        <v>0</v>
      </c>
      <c r="S35" s="48">
        <f t="shared" si="6"/>
        <v>0</v>
      </c>
    </row>
    <row r="36" spans="2:19">
      <c r="B36" s="60"/>
      <c r="C36" s="42"/>
      <c r="D36" s="42"/>
      <c r="E36" s="50"/>
      <c r="F36" s="49"/>
      <c r="G36" s="54"/>
      <c r="H36" s="43"/>
      <c r="I36" s="43"/>
      <c r="J36" s="43"/>
      <c r="K36" s="56"/>
      <c r="L36" s="44">
        <f t="shared" si="0"/>
        <v>0</v>
      </c>
      <c r="M36" s="45">
        <f t="shared" si="1"/>
        <v>0</v>
      </c>
      <c r="N36" s="46">
        <f t="shared" si="2"/>
        <v>0</v>
      </c>
      <c r="O36" s="46">
        <f t="shared" si="3"/>
        <v>0</v>
      </c>
      <c r="P36" s="47">
        <f t="shared" si="4"/>
        <v>0</v>
      </c>
      <c r="Q36" s="55"/>
      <c r="R36" s="45">
        <f t="shared" si="5"/>
        <v>0</v>
      </c>
      <c r="S36" s="48">
        <f t="shared" si="6"/>
        <v>0</v>
      </c>
    </row>
    <row r="37" spans="2:19">
      <c r="B37" s="60"/>
      <c r="C37" s="42"/>
      <c r="D37" s="42"/>
      <c r="E37" s="50"/>
      <c r="F37" s="49"/>
      <c r="G37" s="54"/>
      <c r="H37" s="43"/>
      <c r="I37" s="43"/>
      <c r="J37" s="43"/>
      <c r="K37" s="56"/>
      <c r="L37" s="44">
        <f t="shared" si="0"/>
        <v>0</v>
      </c>
      <c r="M37" s="45">
        <f t="shared" si="1"/>
        <v>0</v>
      </c>
      <c r="N37" s="46">
        <f t="shared" si="2"/>
        <v>0</v>
      </c>
      <c r="O37" s="46">
        <f t="shared" si="3"/>
        <v>0</v>
      </c>
      <c r="P37" s="47">
        <f t="shared" si="4"/>
        <v>0</v>
      </c>
      <c r="Q37" s="55"/>
      <c r="R37" s="45">
        <f t="shared" si="5"/>
        <v>0</v>
      </c>
      <c r="S37" s="48">
        <f t="shared" si="6"/>
        <v>0</v>
      </c>
    </row>
    <row r="38" spans="2:19">
      <c r="B38" s="60"/>
      <c r="C38" s="42"/>
      <c r="D38" s="42"/>
      <c r="E38" s="50"/>
      <c r="F38" s="49"/>
      <c r="G38" s="54"/>
      <c r="H38" s="43"/>
      <c r="I38" s="43"/>
      <c r="J38" s="43"/>
      <c r="K38" s="56"/>
      <c r="L38" s="44">
        <f t="shared" si="0"/>
        <v>0</v>
      </c>
      <c r="M38" s="45">
        <f t="shared" si="1"/>
        <v>0</v>
      </c>
      <c r="N38" s="46">
        <f t="shared" si="2"/>
        <v>0</v>
      </c>
      <c r="O38" s="46">
        <f t="shared" si="3"/>
        <v>0</v>
      </c>
      <c r="P38" s="47">
        <f t="shared" si="4"/>
        <v>0</v>
      </c>
      <c r="Q38" s="55"/>
      <c r="R38" s="45">
        <f t="shared" si="5"/>
        <v>0</v>
      </c>
      <c r="S38" s="48">
        <f t="shared" si="6"/>
        <v>0</v>
      </c>
    </row>
    <row r="39" spans="2:19">
      <c r="B39" s="60"/>
      <c r="C39" s="42"/>
      <c r="D39" s="42"/>
      <c r="E39" s="50"/>
      <c r="F39" s="49"/>
      <c r="G39" s="54"/>
      <c r="H39" s="43"/>
      <c r="I39" s="43"/>
      <c r="J39" s="43"/>
      <c r="K39" s="56"/>
      <c r="L39" s="44">
        <f t="shared" si="0"/>
        <v>0</v>
      </c>
      <c r="M39" s="45">
        <f t="shared" si="1"/>
        <v>0</v>
      </c>
      <c r="N39" s="46">
        <f t="shared" si="2"/>
        <v>0</v>
      </c>
      <c r="O39" s="46">
        <f t="shared" si="3"/>
        <v>0</v>
      </c>
      <c r="P39" s="47">
        <f t="shared" si="4"/>
        <v>0</v>
      </c>
      <c r="Q39" s="55"/>
      <c r="R39" s="45">
        <f t="shared" si="5"/>
        <v>0</v>
      </c>
      <c r="S39" s="48">
        <f t="shared" si="6"/>
        <v>0</v>
      </c>
    </row>
    <row r="40" spans="2:19">
      <c r="B40" s="60"/>
      <c r="C40" s="42"/>
      <c r="D40" s="42"/>
      <c r="E40" s="50"/>
      <c r="F40" s="49"/>
      <c r="G40" s="54"/>
      <c r="H40" s="43"/>
      <c r="I40" s="43"/>
      <c r="J40" s="43"/>
      <c r="K40" s="56"/>
      <c r="L40" s="44">
        <f t="shared" si="0"/>
        <v>0</v>
      </c>
      <c r="M40" s="45">
        <f t="shared" si="1"/>
        <v>0</v>
      </c>
      <c r="N40" s="46">
        <f t="shared" si="2"/>
        <v>0</v>
      </c>
      <c r="O40" s="46">
        <f t="shared" si="3"/>
        <v>0</v>
      </c>
      <c r="P40" s="47">
        <f t="shared" si="4"/>
        <v>0</v>
      </c>
      <c r="Q40" s="55"/>
      <c r="R40" s="45">
        <f t="shared" si="5"/>
        <v>0</v>
      </c>
      <c r="S40" s="48">
        <f t="shared" si="6"/>
        <v>0</v>
      </c>
    </row>
    <row r="41" spans="2:19">
      <c r="B41" s="60"/>
      <c r="C41" s="42"/>
      <c r="D41" s="42"/>
      <c r="E41" s="50"/>
      <c r="F41" s="49"/>
      <c r="G41" s="54"/>
      <c r="H41" s="43"/>
      <c r="I41" s="43"/>
      <c r="J41" s="43"/>
      <c r="K41" s="56"/>
      <c r="L41" s="44">
        <f t="shared" si="0"/>
        <v>0</v>
      </c>
      <c r="M41" s="45">
        <f t="shared" si="1"/>
        <v>0</v>
      </c>
      <c r="N41" s="46">
        <f t="shared" si="2"/>
        <v>0</v>
      </c>
      <c r="O41" s="46">
        <f t="shared" si="3"/>
        <v>0</v>
      </c>
      <c r="P41" s="47">
        <f t="shared" si="4"/>
        <v>0</v>
      </c>
      <c r="Q41" s="55"/>
      <c r="R41" s="45">
        <f t="shared" si="5"/>
        <v>0</v>
      </c>
      <c r="S41" s="48">
        <f t="shared" si="6"/>
        <v>0</v>
      </c>
    </row>
    <row r="42" spans="2:19">
      <c r="B42" s="60"/>
      <c r="C42" s="42"/>
      <c r="D42" s="42"/>
      <c r="E42" s="50"/>
      <c r="F42" s="49"/>
      <c r="G42" s="54"/>
      <c r="H42" s="43"/>
      <c r="I42" s="43"/>
      <c r="J42" s="43"/>
      <c r="K42" s="56"/>
      <c r="L42" s="44">
        <f t="shared" si="0"/>
        <v>0</v>
      </c>
      <c r="M42" s="45">
        <f t="shared" si="1"/>
        <v>0</v>
      </c>
      <c r="N42" s="46">
        <f t="shared" si="2"/>
        <v>0</v>
      </c>
      <c r="O42" s="46">
        <f t="shared" si="3"/>
        <v>0</v>
      </c>
      <c r="P42" s="47">
        <f t="shared" si="4"/>
        <v>0</v>
      </c>
      <c r="Q42" s="55"/>
      <c r="R42" s="45">
        <f t="shared" si="5"/>
        <v>0</v>
      </c>
      <c r="S42" s="48">
        <f t="shared" si="6"/>
        <v>0</v>
      </c>
    </row>
    <row r="43" spans="2:19">
      <c r="B43" s="60"/>
      <c r="C43" s="42"/>
      <c r="D43" s="42"/>
      <c r="E43" s="50"/>
      <c r="F43" s="49"/>
      <c r="G43" s="54"/>
      <c r="H43" s="43"/>
      <c r="I43" s="43"/>
      <c r="J43" s="43"/>
      <c r="K43" s="56"/>
      <c r="L43" s="44">
        <f t="shared" si="0"/>
        <v>0</v>
      </c>
      <c r="M43" s="45">
        <f t="shared" si="1"/>
        <v>0</v>
      </c>
      <c r="N43" s="46">
        <f t="shared" si="2"/>
        <v>0</v>
      </c>
      <c r="O43" s="46">
        <f t="shared" si="3"/>
        <v>0</v>
      </c>
      <c r="P43" s="47">
        <f t="shared" si="4"/>
        <v>0</v>
      </c>
      <c r="Q43" s="55"/>
      <c r="R43" s="45">
        <f t="shared" si="5"/>
        <v>0</v>
      </c>
      <c r="S43" s="48">
        <f t="shared" si="6"/>
        <v>0</v>
      </c>
    </row>
    <row r="44" spans="2:19">
      <c r="B44" s="60"/>
      <c r="C44" s="42"/>
      <c r="D44" s="42"/>
      <c r="E44" s="50"/>
      <c r="F44" s="49"/>
      <c r="G44" s="54"/>
      <c r="H44" s="43"/>
      <c r="I44" s="43"/>
      <c r="J44" s="43"/>
      <c r="K44" s="56"/>
      <c r="L44" s="44">
        <f t="shared" si="0"/>
        <v>0</v>
      </c>
      <c r="M44" s="45">
        <f t="shared" si="1"/>
        <v>0</v>
      </c>
      <c r="N44" s="46">
        <f t="shared" si="2"/>
        <v>0</v>
      </c>
      <c r="O44" s="46">
        <f t="shared" si="3"/>
        <v>0</v>
      </c>
      <c r="P44" s="47">
        <f t="shared" si="4"/>
        <v>0</v>
      </c>
      <c r="Q44" s="55"/>
      <c r="R44" s="45">
        <f t="shared" si="5"/>
        <v>0</v>
      </c>
      <c r="S44" s="48">
        <f t="shared" si="6"/>
        <v>0</v>
      </c>
    </row>
    <row r="45" spans="2:19">
      <c r="B45" s="60"/>
      <c r="C45" s="42"/>
      <c r="D45" s="42"/>
      <c r="E45" s="50"/>
      <c r="F45" s="49"/>
      <c r="G45" s="54"/>
      <c r="H45" s="43"/>
      <c r="I45" s="43"/>
      <c r="J45" s="43"/>
      <c r="K45" s="56"/>
      <c r="L45" s="44">
        <f t="shared" si="0"/>
        <v>0</v>
      </c>
      <c r="M45" s="45">
        <f t="shared" si="1"/>
        <v>0</v>
      </c>
      <c r="N45" s="46">
        <f t="shared" si="2"/>
        <v>0</v>
      </c>
      <c r="O45" s="46">
        <f t="shared" si="3"/>
        <v>0</v>
      </c>
      <c r="P45" s="47">
        <f t="shared" si="4"/>
        <v>0</v>
      </c>
      <c r="Q45" s="55"/>
      <c r="R45" s="45">
        <f t="shared" si="5"/>
        <v>0</v>
      </c>
      <c r="S45" s="48">
        <f t="shared" si="6"/>
        <v>0</v>
      </c>
    </row>
    <row r="46" spans="2:19">
      <c r="B46" s="60"/>
      <c r="C46" s="42"/>
      <c r="D46" s="42"/>
      <c r="E46" s="50"/>
      <c r="F46" s="49"/>
      <c r="G46" s="54"/>
      <c r="H46" s="43"/>
      <c r="I46" s="43"/>
      <c r="J46" s="43"/>
      <c r="K46" s="56"/>
      <c r="L46" s="44">
        <f t="shared" si="0"/>
        <v>0</v>
      </c>
      <c r="M46" s="45">
        <f t="shared" si="1"/>
        <v>0</v>
      </c>
      <c r="N46" s="46">
        <f t="shared" si="2"/>
        <v>0</v>
      </c>
      <c r="O46" s="46">
        <f t="shared" si="3"/>
        <v>0</v>
      </c>
      <c r="P46" s="47">
        <f t="shared" si="4"/>
        <v>0</v>
      </c>
      <c r="Q46" s="55"/>
      <c r="R46" s="45">
        <f t="shared" si="5"/>
        <v>0</v>
      </c>
      <c r="S46" s="48">
        <f t="shared" si="6"/>
        <v>0</v>
      </c>
    </row>
    <row r="47" spans="2:19">
      <c r="B47" s="60"/>
      <c r="C47" s="42"/>
      <c r="D47" s="42"/>
      <c r="E47" s="50"/>
      <c r="F47" s="49"/>
      <c r="G47" s="54"/>
      <c r="H47" s="43"/>
      <c r="I47" s="43"/>
      <c r="J47" s="43"/>
      <c r="K47" s="56"/>
      <c r="L47" s="44">
        <f t="shared" si="0"/>
        <v>0</v>
      </c>
      <c r="M47" s="45">
        <f t="shared" si="1"/>
        <v>0</v>
      </c>
      <c r="N47" s="46">
        <f t="shared" si="2"/>
        <v>0</v>
      </c>
      <c r="O47" s="46">
        <f t="shared" si="3"/>
        <v>0</v>
      </c>
      <c r="P47" s="47">
        <f t="shared" si="4"/>
        <v>0</v>
      </c>
      <c r="Q47" s="55"/>
      <c r="R47" s="45">
        <f t="shared" si="5"/>
        <v>0</v>
      </c>
      <c r="S47" s="48">
        <f t="shared" si="6"/>
        <v>0</v>
      </c>
    </row>
    <row r="48" spans="2:19">
      <c r="B48" s="60"/>
      <c r="C48" s="42"/>
      <c r="D48" s="42"/>
      <c r="E48" s="50"/>
      <c r="F48" s="49"/>
      <c r="G48" s="54"/>
      <c r="H48" s="43"/>
      <c r="I48" s="43"/>
      <c r="J48" s="43"/>
      <c r="K48" s="56"/>
      <c r="L48" s="44">
        <f t="shared" si="0"/>
        <v>0</v>
      </c>
      <c r="M48" s="45">
        <f t="shared" si="1"/>
        <v>0</v>
      </c>
      <c r="N48" s="46">
        <f t="shared" si="2"/>
        <v>0</v>
      </c>
      <c r="O48" s="46">
        <f t="shared" si="3"/>
        <v>0</v>
      </c>
      <c r="P48" s="47">
        <f t="shared" si="4"/>
        <v>0</v>
      </c>
      <c r="Q48" s="55"/>
      <c r="R48" s="45">
        <f t="shared" si="5"/>
        <v>0</v>
      </c>
      <c r="S48" s="48">
        <f t="shared" si="6"/>
        <v>0</v>
      </c>
    </row>
    <row r="49" spans="2:19">
      <c r="B49" s="60"/>
      <c r="C49" s="42"/>
      <c r="D49" s="42"/>
      <c r="E49" s="50"/>
      <c r="F49" s="49"/>
      <c r="G49" s="54"/>
      <c r="H49" s="43"/>
      <c r="I49" s="43"/>
      <c r="J49" s="43"/>
      <c r="K49" s="56"/>
      <c r="L49" s="44">
        <f t="shared" si="0"/>
        <v>0</v>
      </c>
      <c r="M49" s="45">
        <f t="shared" si="1"/>
        <v>0</v>
      </c>
      <c r="N49" s="46">
        <f t="shared" si="2"/>
        <v>0</v>
      </c>
      <c r="O49" s="46">
        <f t="shared" si="3"/>
        <v>0</v>
      </c>
      <c r="P49" s="47">
        <f t="shared" si="4"/>
        <v>0</v>
      </c>
      <c r="Q49" s="55"/>
      <c r="R49" s="45">
        <f t="shared" si="5"/>
        <v>0</v>
      </c>
      <c r="S49" s="48">
        <f t="shared" si="6"/>
        <v>0</v>
      </c>
    </row>
    <row r="50" spans="2:19">
      <c r="B50" s="60"/>
      <c r="C50" s="42"/>
      <c r="D50" s="42"/>
      <c r="E50" s="50"/>
      <c r="F50" s="49"/>
      <c r="G50" s="54"/>
      <c r="H50" s="43"/>
      <c r="I50" s="43"/>
      <c r="J50" s="43"/>
      <c r="K50" s="56"/>
      <c r="L50" s="44">
        <f t="shared" si="0"/>
        <v>0</v>
      </c>
      <c r="M50" s="45">
        <f t="shared" si="1"/>
        <v>0</v>
      </c>
      <c r="N50" s="46">
        <f t="shared" si="2"/>
        <v>0</v>
      </c>
      <c r="O50" s="46">
        <f t="shared" si="3"/>
        <v>0</v>
      </c>
      <c r="P50" s="47">
        <f t="shared" si="4"/>
        <v>0</v>
      </c>
      <c r="Q50" s="55"/>
      <c r="R50" s="45">
        <f t="shared" si="5"/>
        <v>0</v>
      </c>
      <c r="S50" s="48">
        <f t="shared" si="6"/>
        <v>0</v>
      </c>
    </row>
    <row r="51" spans="2:19">
      <c r="B51" s="60"/>
      <c r="C51" s="42"/>
      <c r="D51" s="42"/>
      <c r="E51" s="50"/>
      <c r="F51" s="49"/>
      <c r="G51" s="54"/>
      <c r="H51" s="43"/>
      <c r="I51" s="43"/>
      <c r="J51" s="43"/>
      <c r="K51" s="56"/>
      <c r="L51" s="44">
        <f t="shared" si="0"/>
        <v>0</v>
      </c>
      <c r="M51" s="45">
        <f t="shared" si="1"/>
        <v>0</v>
      </c>
      <c r="N51" s="46">
        <f t="shared" si="2"/>
        <v>0</v>
      </c>
      <c r="O51" s="46">
        <f t="shared" si="3"/>
        <v>0</v>
      </c>
      <c r="P51" s="47">
        <f t="shared" si="4"/>
        <v>0</v>
      </c>
      <c r="Q51" s="55"/>
      <c r="R51" s="45">
        <f t="shared" si="5"/>
        <v>0</v>
      </c>
      <c r="S51" s="48">
        <f t="shared" si="6"/>
        <v>0</v>
      </c>
    </row>
    <row r="52" spans="2:19">
      <c r="B52" s="60"/>
      <c r="C52" s="42"/>
      <c r="D52" s="42"/>
      <c r="E52" s="50"/>
      <c r="F52" s="49"/>
      <c r="G52" s="54"/>
      <c r="H52" s="43"/>
      <c r="I52" s="43"/>
      <c r="J52" s="43"/>
      <c r="K52" s="56"/>
      <c r="L52" s="44">
        <f t="shared" si="0"/>
        <v>0</v>
      </c>
      <c r="M52" s="45">
        <f t="shared" si="1"/>
        <v>0</v>
      </c>
      <c r="N52" s="46">
        <f t="shared" si="2"/>
        <v>0</v>
      </c>
      <c r="O52" s="46">
        <f t="shared" si="3"/>
        <v>0</v>
      </c>
      <c r="P52" s="47">
        <f t="shared" si="4"/>
        <v>0</v>
      </c>
      <c r="Q52" s="55"/>
      <c r="R52" s="45">
        <f t="shared" si="5"/>
        <v>0</v>
      </c>
      <c r="S52" s="48">
        <f t="shared" si="6"/>
        <v>0</v>
      </c>
    </row>
    <row r="53" spans="2:19">
      <c r="B53" s="60"/>
      <c r="C53" s="42"/>
      <c r="D53" s="42"/>
      <c r="E53" s="50"/>
      <c r="F53" s="49"/>
      <c r="G53" s="54"/>
      <c r="H53" s="43"/>
      <c r="I53" s="43"/>
      <c r="J53" s="43"/>
      <c r="K53" s="56"/>
      <c r="L53" s="44">
        <f t="shared" si="0"/>
        <v>0</v>
      </c>
      <c r="M53" s="45">
        <f t="shared" si="1"/>
        <v>0</v>
      </c>
      <c r="N53" s="46">
        <f t="shared" si="2"/>
        <v>0</v>
      </c>
      <c r="O53" s="46">
        <f t="shared" si="3"/>
        <v>0</v>
      </c>
      <c r="P53" s="47">
        <f t="shared" si="4"/>
        <v>0</v>
      </c>
      <c r="Q53" s="55"/>
      <c r="R53" s="45">
        <f t="shared" si="5"/>
        <v>0</v>
      </c>
      <c r="S53" s="48">
        <f t="shared" si="6"/>
        <v>0</v>
      </c>
    </row>
    <row r="54" spans="2:19">
      <c r="B54" s="60"/>
      <c r="C54" s="42"/>
      <c r="D54" s="42"/>
      <c r="E54" s="50"/>
      <c r="F54" s="49"/>
      <c r="G54" s="54"/>
      <c r="H54" s="43"/>
      <c r="I54" s="43"/>
      <c r="J54" s="43"/>
      <c r="K54" s="56"/>
      <c r="L54" s="44">
        <f t="shared" si="0"/>
        <v>0</v>
      </c>
      <c r="M54" s="45">
        <f t="shared" si="1"/>
        <v>0</v>
      </c>
      <c r="N54" s="46">
        <f t="shared" si="2"/>
        <v>0</v>
      </c>
      <c r="O54" s="46">
        <f t="shared" si="3"/>
        <v>0</v>
      </c>
      <c r="P54" s="47">
        <f t="shared" si="4"/>
        <v>0</v>
      </c>
      <c r="Q54" s="55"/>
      <c r="R54" s="45">
        <f t="shared" si="5"/>
        <v>0</v>
      </c>
      <c r="S54" s="48">
        <f t="shared" si="6"/>
        <v>0</v>
      </c>
    </row>
    <row r="55" spans="2:19">
      <c r="B55" s="60"/>
      <c r="C55" s="42"/>
      <c r="D55" s="42"/>
      <c r="E55" s="50"/>
      <c r="F55" s="49"/>
      <c r="G55" s="54"/>
      <c r="H55" s="43"/>
      <c r="I55" s="43"/>
      <c r="J55" s="43"/>
      <c r="K55" s="56"/>
      <c r="L55" s="44">
        <f t="shared" si="0"/>
        <v>0</v>
      </c>
      <c r="M55" s="45">
        <f t="shared" si="1"/>
        <v>0</v>
      </c>
      <c r="N55" s="46">
        <f t="shared" si="2"/>
        <v>0</v>
      </c>
      <c r="O55" s="46">
        <f t="shared" si="3"/>
        <v>0</v>
      </c>
      <c r="P55" s="47">
        <f t="shared" si="4"/>
        <v>0</v>
      </c>
      <c r="Q55" s="55"/>
      <c r="R55" s="45">
        <f t="shared" si="5"/>
        <v>0</v>
      </c>
      <c r="S55" s="48">
        <f t="shared" si="6"/>
        <v>0</v>
      </c>
    </row>
    <row r="56" spans="2:19">
      <c r="B56" s="60"/>
      <c r="C56" s="42"/>
      <c r="D56" s="42"/>
      <c r="E56" s="50"/>
      <c r="F56" s="49"/>
      <c r="G56" s="54"/>
      <c r="H56" s="43"/>
      <c r="I56" s="43"/>
      <c r="J56" s="43"/>
      <c r="K56" s="56"/>
      <c r="L56" s="44">
        <f t="shared" si="0"/>
        <v>0</v>
      </c>
      <c r="M56" s="45">
        <f t="shared" si="1"/>
        <v>0</v>
      </c>
      <c r="N56" s="46">
        <f t="shared" si="2"/>
        <v>0</v>
      </c>
      <c r="O56" s="46">
        <f t="shared" si="3"/>
        <v>0</v>
      </c>
      <c r="P56" s="47">
        <f t="shared" si="4"/>
        <v>0</v>
      </c>
      <c r="Q56" s="55"/>
      <c r="R56" s="45">
        <f t="shared" si="5"/>
        <v>0</v>
      </c>
      <c r="S56" s="48">
        <f t="shared" si="6"/>
        <v>0</v>
      </c>
    </row>
    <row r="57" spans="2:19">
      <c r="B57" s="60"/>
      <c r="C57" s="42"/>
      <c r="D57" s="42"/>
      <c r="E57" s="50"/>
      <c r="F57" s="49"/>
      <c r="G57" s="54"/>
      <c r="H57" s="43"/>
      <c r="I57" s="43"/>
      <c r="J57" s="43"/>
      <c r="K57" s="56"/>
      <c r="L57" s="44">
        <f t="shared" si="0"/>
        <v>0</v>
      </c>
      <c r="M57" s="45">
        <f t="shared" si="1"/>
        <v>0</v>
      </c>
      <c r="N57" s="46">
        <f t="shared" si="2"/>
        <v>0</v>
      </c>
      <c r="O57" s="46">
        <f t="shared" si="3"/>
        <v>0</v>
      </c>
      <c r="P57" s="47">
        <f t="shared" si="4"/>
        <v>0</v>
      </c>
      <c r="Q57" s="55"/>
      <c r="R57" s="45">
        <f t="shared" si="5"/>
        <v>0</v>
      </c>
      <c r="S57" s="48">
        <f t="shared" si="6"/>
        <v>0</v>
      </c>
    </row>
    <row r="58" spans="2:19">
      <c r="B58" s="60"/>
      <c r="C58" s="42"/>
      <c r="D58" s="42"/>
      <c r="E58" s="50"/>
      <c r="F58" s="49"/>
      <c r="G58" s="54"/>
      <c r="H58" s="43"/>
      <c r="I58" s="43"/>
      <c r="J58" s="43"/>
      <c r="K58" s="56"/>
      <c r="L58" s="44">
        <f t="shared" si="0"/>
        <v>0</v>
      </c>
      <c r="M58" s="45">
        <f t="shared" si="1"/>
        <v>0</v>
      </c>
      <c r="N58" s="46">
        <f t="shared" si="2"/>
        <v>0</v>
      </c>
      <c r="O58" s="46">
        <f t="shared" si="3"/>
        <v>0</v>
      </c>
      <c r="P58" s="47">
        <f t="shared" si="4"/>
        <v>0</v>
      </c>
      <c r="Q58" s="55"/>
      <c r="R58" s="45">
        <f t="shared" si="5"/>
        <v>0</v>
      </c>
      <c r="S58" s="48">
        <f t="shared" si="6"/>
        <v>0</v>
      </c>
    </row>
    <row r="59" spans="2:19">
      <c r="B59" s="60"/>
      <c r="C59" s="42"/>
      <c r="D59" s="42"/>
      <c r="E59" s="50"/>
      <c r="F59" s="49"/>
      <c r="G59" s="54"/>
      <c r="H59" s="43"/>
      <c r="I59" s="43"/>
      <c r="J59" s="43"/>
      <c r="K59" s="56"/>
      <c r="L59" s="44">
        <f t="shared" si="0"/>
        <v>0</v>
      </c>
      <c r="M59" s="45">
        <f t="shared" si="1"/>
        <v>0</v>
      </c>
      <c r="N59" s="46">
        <f t="shared" si="2"/>
        <v>0</v>
      </c>
      <c r="O59" s="46">
        <f t="shared" si="3"/>
        <v>0</v>
      </c>
      <c r="P59" s="47">
        <f t="shared" si="4"/>
        <v>0</v>
      </c>
      <c r="Q59" s="55"/>
      <c r="R59" s="45">
        <f t="shared" si="5"/>
        <v>0</v>
      </c>
      <c r="S59" s="48">
        <f t="shared" si="6"/>
        <v>0</v>
      </c>
    </row>
    <row r="60" spans="2:19">
      <c r="B60" s="60"/>
      <c r="C60" s="42"/>
      <c r="D60" s="42"/>
      <c r="E60" s="50"/>
      <c r="F60" s="49"/>
      <c r="G60" s="54"/>
      <c r="H60" s="43"/>
      <c r="I60" s="43"/>
      <c r="J60" s="43"/>
      <c r="K60" s="56"/>
      <c r="L60" s="44">
        <f t="shared" si="0"/>
        <v>0</v>
      </c>
      <c r="M60" s="45">
        <f t="shared" si="1"/>
        <v>0</v>
      </c>
      <c r="N60" s="46">
        <f t="shared" si="2"/>
        <v>0</v>
      </c>
      <c r="O60" s="46">
        <f t="shared" si="3"/>
        <v>0</v>
      </c>
      <c r="P60" s="47">
        <f t="shared" si="4"/>
        <v>0</v>
      </c>
      <c r="Q60" s="55"/>
      <c r="R60" s="45">
        <f t="shared" si="5"/>
        <v>0</v>
      </c>
      <c r="S60" s="48">
        <f t="shared" si="6"/>
        <v>0</v>
      </c>
    </row>
    <row r="61" spans="2:19">
      <c r="B61" s="60"/>
      <c r="C61" s="42"/>
      <c r="D61" s="42"/>
      <c r="E61" s="50"/>
      <c r="F61" s="49"/>
      <c r="G61" s="54"/>
      <c r="H61" s="43"/>
      <c r="I61" s="43"/>
      <c r="J61" s="43"/>
      <c r="K61" s="56"/>
      <c r="L61" s="44">
        <f t="shared" si="0"/>
        <v>0</v>
      </c>
      <c r="M61" s="45">
        <f t="shared" si="1"/>
        <v>0</v>
      </c>
      <c r="N61" s="46">
        <f t="shared" si="2"/>
        <v>0</v>
      </c>
      <c r="O61" s="46">
        <f t="shared" si="3"/>
        <v>0</v>
      </c>
      <c r="P61" s="47">
        <f t="shared" si="4"/>
        <v>0</v>
      </c>
      <c r="Q61" s="55"/>
      <c r="R61" s="45">
        <f t="shared" si="5"/>
        <v>0</v>
      </c>
      <c r="S61" s="48">
        <f t="shared" si="6"/>
        <v>0</v>
      </c>
    </row>
    <row r="62" spans="2:19">
      <c r="B62" s="60"/>
      <c r="C62" s="42"/>
      <c r="D62" s="42"/>
      <c r="E62" s="50"/>
      <c r="F62" s="49"/>
      <c r="G62" s="54"/>
      <c r="H62" s="43"/>
      <c r="I62" s="43"/>
      <c r="J62" s="43"/>
      <c r="K62" s="56"/>
      <c r="L62" s="44">
        <f t="shared" si="0"/>
        <v>0</v>
      </c>
      <c r="M62" s="45">
        <f t="shared" si="1"/>
        <v>0</v>
      </c>
      <c r="N62" s="46">
        <f t="shared" si="2"/>
        <v>0</v>
      </c>
      <c r="O62" s="46">
        <f t="shared" si="3"/>
        <v>0</v>
      </c>
      <c r="P62" s="47">
        <f t="shared" si="4"/>
        <v>0</v>
      </c>
      <c r="Q62" s="55"/>
      <c r="R62" s="45">
        <f t="shared" si="5"/>
        <v>0</v>
      </c>
      <c r="S62" s="48">
        <f t="shared" si="6"/>
        <v>0</v>
      </c>
    </row>
    <row r="63" spans="2:19">
      <c r="B63" s="60"/>
      <c r="C63" s="42"/>
      <c r="D63" s="42"/>
      <c r="E63" s="50"/>
      <c r="F63" s="49"/>
      <c r="G63" s="54"/>
      <c r="H63" s="43"/>
      <c r="I63" s="43"/>
      <c r="J63" s="43"/>
      <c r="K63" s="56"/>
      <c r="L63" s="44">
        <f t="shared" si="0"/>
        <v>0</v>
      </c>
      <c r="M63" s="45">
        <f t="shared" si="1"/>
        <v>0</v>
      </c>
      <c r="N63" s="46">
        <f t="shared" si="2"/>
        <v>0</v>
      </c>
      <c r="O63" s="46">
        <f t="shared" si="3"/>
        <v>0</v>
      </c>
      <c r="P63" s="47">
        <f t="shared" si="4"/>
        <v>0</v>
      </c>
      <c r="Q63" s="55"/>
      <c r="R63" s="45">
        <f t="shared" si="5"/>
        <v>0</v>
      </c>
      <c r="S63" s="48">
        <f t="shared" si="6"/>
        <v>0</v>
      </c>
    </row>
    <row r="64" spans="2:19">
      <c r="B64" s="60"/>
      <c r="C64" s="42"/>
      <c r="D64" s="42"/>
      <c r="E64" s="50"/>
      <c r="F64" s="49"/>
      <c r="G64" s="54"/>
      <c r="H64" s="43"/>
      <c r="I64" s="43"/>
      <c r="J64" s="43"/>
      <c r="K64" s="56"/>
      <c r="L64" s="44">
        <f t="shared" si="0"/>
        <v>0</v>
      </c>
      <c r="M64" s="45">
        <f t="shared" si="1"/>
        <v>0</v>
      </c>
      <c r="N64" s="46">
        <f t="shared" si="2"/>
        <v>0</v>
      </c>
      <c r="O64" s="46">
        <f t="shared" si="3"/>
        <v>0</v>
      </c>
      <c r="P64" s="47">
        <f t="shared" si="4"/>
        <v>0</v>
      </c>
      <c r="Q64" s="55"/>
      <c r="R64" s="45">
        <f t="shared" si="5"/>
        <v>0</v>
      </c>
      <c r="S64" s="48">
        <f t="shared" si="6"/>
        <v>0</v>
      </c>
    </row>
    <row r="65" spans="2:19">
      <c r="B65" s="60"/>
      <c r="C65" s="42"/>
      <c r="D65" s="42"/>
      <c r="E65" s="50"/>
      <c r="F65" s="49"/>
      <c r="G65" s="54"/>
      <c r="H65" s="43"/>
      <c r="I65" s="43"/>
      <c r="J65" s="43"/>
      <c r="K65" s="56"/>
      <c r="L65" s="44">
        <f t="shared" si="0"/>
        <v>0</v>
      </c>
      <c r="M65" s="45">
        <f t="shared" si="1"/>
        <v>0</v>
      </c>
      <c r="N65" s="46">
        <f t="shared" si="2"/>
        <v>0</v>
      </c>
      <c r="O65" s="46">
        <f t="shared" si="3"/>
        <v>0</v>
      </c>
      <c r="P65" s="47">
        <f t="shared" si="4"/>
        <v>0</v>
      </c>
      <c r="Q65" s="55"/>
      <c r="R65" s="45">
        <f t="shared" si="5"/>
        <v>0</v>
      </c>
      <c r="S65" s="48">
        <f t="shared" si="6"/>
        <v>0</v>
      </c>
    </row>
    <row r="66" spans="2:19">
      <c r="B66" s="60"/>
      <c r="C66" s="42"/>
      <c r="D66" s="42"/>
      <c r="E66" s="50"/>
      <c r="F66" s="49"/>
      <c r="G66" s="54"/>
      <c r="H66" s="43"/>
      <c r="I66" s="43"/>
      <c r="J66" s="43"/>
      <c r="K66" s="56"/>
      <c r="L66" s="44">
        <f t="shared" si="0"/>
        <v>0</v>
      </c>
      <c r="M66" s="45">
        <f t="shared" si="1"/>
        <v>0</v>
      </c>
      <c r="N66" s="46">
        <f t="shared" si="2"/>
        <v>0</v>
      </c>
      <c r="O66" s="46">
        <f t="shared" si="3"/>
        <v>0</v>
      </c>
      <c r="P66" s="47">
        <f t="shared" si="4"/>
        <v>0</v>
      </c>
      <c r="Q66" s="55"/>
      <c r="R66" s="45">
        <f t="shared" si="5"/>
        <v>0</v>
      </c>
      <c r="S66" s="48">
        <f t="shared" si="6"/>
        <v>0</v>
      </c>
    </row>
    <row r="67" spans="2:19">
      <c r="B67" s="60"/>
      <c r="C67" s="42"/>
      <c r="D67" s="42"/>
      <c r="E67" s="50"/>
      <c r="F67" s="49"/>
      <c r="G67" s="54"/>
      <c r="H67" s="43"/>
      <c r="I67" s="43"/>
      <c r="J67" s="43"/>
      <c r="K67" s="56"/>
      <c r="L67" s="44">
        <f t="shared" si="0"/>
        <v>0</v>
      </c>
      <c r="M67" s="45">
        <f t="shared" si="1"/>
        <v>0</v>
      </c>
      <c r="N67" s="46">
        <f t="shared" si="2"/>
        <v>0</v>
      </c>
      <c r="O67" s="46">
        <f t="shared" si="3"/>
        <v>0</v>
      </c>
      <c r="P67" s="47">
        <f t="shared" si="4"/>
        <v>0</v>
      </c>
      <c r="Q67" s="55"/>
      <c r="R67" s="45">
        <f t="shared" si="5"/>
        <v>0</v>
      </c>
      <c r="S67" s="48">
        <f t="shared" si="6"/>
        <v>0</v>
      </c>
    </row>
    <row r="68" spans="2:19">
      <c r="B68" s="60"/>
      <c r="C68" s="42"/>
      <c r="D68" s="42"/>
      <c r="E68" s="50"/>
      <c r="F68" s="49"/>
      <c r="G68" s="54"/>
      <c r="H68" s="43"/>
      <c r="I68" s="43"/>
      <c r="J68" s="43"/>
      <c r="K68" s="56"/>
      <c r="L68" s="44">
        <f t="shared" si="0"/>
        <v>0</v>
      </c>
      <c r="M68" s="45">
        <f t="shared" si="1"/>
        <v>0</v>
      </c>
      <c r="N68" s="46">
        <f t="shared" si="2"/>
        <v>0</v>
      </c>
      <c r="O68" s="46">
        <f t="shared" si="3"/>
        <v>0</v>
      </c>
      <c r="P68" s="47">
        <f t="shared" si="4"/>
        <v>0</v>
      </c>
      <c r="Q68" s="55"/>
      <c r="R68" s="45">
        <f t="shared" si="5"/>
        <v>0</v>
      </c>
      <c r="S68" s="48">
        <f t="shared" si="6"/>
        <v>0</v>
      </c>
    </row>
    <row r="69" spans="2:19">
      <c r="B69" s="60"/>
      <c r="C69" s="42"/>
      <c r="D69" s="42"/>
      <c r="E69" s="50"/>
      <c r="F69" s="49"/>
      <c r="G69" s="54"/>
      <c r="H69" s="43"/>
      <c r="I69" s="43"/>
      <c r="J69" s="43"/>
      <c r="K69" s="56"/>
      <c r="L69" s="44">
        <f t="shared" ref="L69:L132" si="7">IFERROR(ROUND(J69/I69,3),0)</f>
        <v>0</v>
      </c>
      <c r="M69" s="45">
        <f t="shared" ref="M69:M132" si="8">IFERROR(ROUND(H69/L69,0),0)</f>
        <v>0</v>
      </c>
      <c r="N69" s="46">
        <f t="shared" ref="N69:N132" si="9">IFERROR(ROUND((K69*PI())/L69,0),0)</f>
        <v>0</v>
      </c>
      <c r="O69" s="46">
        <f t="shared" ref="O69:O132" si="10">ROUND(((((K69*PI())*M69)/60)*0.00328084),1)</f>
        <v>0</v>
      </c>
      <c r="P69" s="47">
        <f t="shared" ref="P69:P132" si="11">ROUND(O69/1.46667,1)</f>
        <v>0</v>
      </c>
      <c r="Q69" s="55"/>
      <c r="R69" s="45">
        <f t="shared" ref="R69:R132" si="12">IF(M69-Q69&lt;&gt;M69,Q69-M69,0)</f>
        <v>0</v>
      </c>
      <c r="S69" s="48">
        <f t="shared" ref="S69:S132" si="13">IFERROR(IF(R69&lt;&gt;0,(Q69-M69)/M69,0),0)</f>
        <v>0</v>
      </c>
    </row>
    <row r="70" spans="2:19">
      <c r="B70" s="60"/>
      <c r="C70" s="42"/>
      <c r="D70" s="42"/>
      <c r="E70" s="50"/>
      <c r="F70" s="49"/>
      <c r="G70" s="54"/>
      <c r="H70" s="43"/>
      <c r="I70" s="43"/>
      <c r="J70" s="43"/>
      <c r="K70" s="56"/>
      <c r="L70" s="44">
        <f t="shared" si="7"/>
        <v>0</v>
      </c>
      <c r="M70" s="45">
        <f t="shared" si="8"/>
        <v>0</v>
      </c>
      <c r="N70" s="46">
        <f t="shared" si="9"/>
        <v>0</v>
      </c>
      <c r="O70" s="46">
        <f t="shared" si="10"/>
        <v>0</v>
      </c>
      <c r="P70" s="47">
        <f t="shared" si="11"/>
        <v>0</v>
      </c>
      <c r="Q70" s="55"/>
      <c r="R70" s="45">
        <f t="shared" si="12"/>
        <v>0</v>
      </c>
      <c r="S70" s="48">
        <f t="shared" si="13"/>
        <v>0</v>
      </c>
    </row>
    <row r="71" spans="2:19">
      <c r="B71" s="60"/>
      <c r="C71" s="42"/>
      <c r="D71" s="42"/>
      <c r="E71" s="50"/>
      <c r="F71" s="49"/>
      <c r="G71" s="54"/>
      <c r="H71" s="43"/>
      <c r="I71" s="43"/>
      <c r="J71" s="43"/>
      <c r="K71" s="56"/>
      <c r="L71" s="44">
        <f t="shared" si="7"/>
        <v>0</v>
      </c>
      <c r="M71" s="45">
        <f t="shared" si="8"/>
        <v>0</v>
      </c>
      <c r="N71" s="46">
        <f t="shared" si="9"/>
        <v>0</v>
      </c>
      <c r="O71" s="46">
        <f t="shared" si="10"/>
        <v>0</v>
      </c>
      <c r="P71" s="47">
        <f t="shared" si="11"/>
        <v>0</v>
      </c>
      <c r="Q71" s="55"/>
      <c r="R71" s="45">
        <f t="shared" si="12"/>
        <v>0</v>
      </c>
      <c r="S71" s="48">
        <f t="shared" si="13"/>
        <v>0</v>
      </c>
    </row>
    <row r="72" spans="2:19">
      <c r="B72" s="60"/>
      <c r="C72" s="42"/>
      <c r="D72" s="42"/>
      <c r="E72" s="50"/>
      <c r="F72" s="49"/>
      <c r="G72" s="54"/>
      <c r="H72" s="43"/>
      <c r="I72" s="43"/>
      <c r="J72" s="43"/>
      <c r="K72" s="56"/>
      <c r="L72" s="44">
        <f t="shared" si="7"/>
        <v>0</v>
      </c>
      <c r="M72" s="45">
        <f t="shared" si="8"/>
        <v>0</v>
      </c>
      <c r="N72" s="46">
        <f t="shared" si="9"/>
        <v>0</v>
      </c>
      <c r="O72" s="46">
        <f t="shared" si="10"/>
        <v>0</v>
      </c>
      <c r="P72" s="47">
        <f t="shared" si="11"/>
        <v>0</v>
      </c>
      <c r="Q72" s="55"/>
      <c r="R72" s="45">
        <f t="shared" si="12"/>
        <v>0</v>
      </c>
      <c r="S72" s="48">
        <f t="shared" si="13"/>
        <v>0</v>
      </c>
    </row>
    <row r="73" spans="2:19">
      <c r="B73" s="60"/>
      <c r="C73" s="42"/>
      <c r="D73" s="42"/>
      <c r="E73" s="50"/>
      <c r="F73" s="49"/>
      <c r="G73" s="54"/>
      <c r="H73" s="43"/>
      <c r="I73" s="43"/>
      <c r="J73" s="43"/>
      <c r="K73" s="56"/>
      <c r="L73" s="44">
        <f t="shared" si="7"/>
        <v>0</v>
      </c>
      <c r="M73" s="45">
        <f t="shared" si="8"/>
        <v>0</v>
      </c>
      <c r="N73" s="46">
        <f t="shared" si="9"/>
        <v>0</v>
      </c>
      <c r="O73" s="46">
        <f t="shared" si="10"/>
        <v>0</v>
      </c>
      <c r="P73" s="47">
        <f t="shared" si="11"/>
        <v>0</v>
      </c>
      <c r="Q73" s="55"/>
      <c r="R73" s="45">
        <f t="shared" si="12"/>
        <v>0</v>
      </c>
      <c r="S73" s="48">
        <f t="shared" si="13"/>
        <v>0</v>
      </c>
    </row>
    <row r="74" spans="2:19">
      <c r="B74" s="60"/>
      <c r="C74" s="42"/>
      <c r="D74" s="42"/>
      <c r="E74" s="50"/>
      <c r="F74" s="49"/>
      <c r="G74" s="54"/>
      <c r="H74" s="43"/>
      <c r="I74" s="43"/>
      <c r="J74" s="43"/>
      <c r="K74" s="56"/>
      <c r="L74" s="44">
        <f t="shared" si="7"/>
        <v>0</v>
      </c>
      <c r="M74" s="45">
        <f t="shared" si="8"/>
        <v>0</v>
      </c>
      <c r="N74" s="46">
        <f t="shared" si="9"/>
        <v>0</v>
      </c>
      <c r="O74" s="46">
        <f t="shared" si="10"/>
        <v>0</v>
      </c>
      <c r="P74" s="47">
        <f t="shared" si="11"/>
        <v>0</v>
      </c>
      <c r="Q74" s="55"/>
      <c r="R74" s="45">
        <f t="shared" si="12"/>
        <v>0</v>
      </c>
      <c r="S74" s="48">
        <f t="shared" si="13"/>
        <v>0</v>
      </c>
    </row>
    <row r="75" spans="2:19">
      <c r="B75" s="60"/>
      <c r="C75" s="42"/>
      <c r="D75" s="42"/>
      <c r="E75" s="50"/>
      <c r="F75" s="49"/>
      <c r="G75" s="54"/>
      <c r="H75" s="43"/>
      <c r="I75" s="43"/>
      <c r="J75" s="43"/>
      <c r="K75" s="56"/>
      <c r="L75" s="44">
        <f t="shared" si="7"/>
        <v>0</v>
      </c>
      <c r="M75" s="45">
        <f t="shared" si="8"/>
        <v>0</v>
      </c>
      <c r="N75" s="46">
        <f t="shared" si="9"/>
        <v>0</v>
      </c>
      <c r="O75" s="46">
        <f t="shared" si="10"/>
        <v>0</v>
      </c>
      <c r="P75" s="47">
        <f t="shared" si="11"/>
        <v>0</v>
      </c>
      <c r="Q75" s="55"/>
      <c r="R75" s="45">
        <f t="shared" si="12"/>
        <v>0</v>
      </c>
      <c r="S75" s="48">
        <f t="shared" si="13"/>
        <v>0</v>
      </c>
    </row>
    <row r="76" spans="2:19">
      <c r="B76" s="60"/>
      <c r="C76" s="42"/>
      <c r="D76" s="42"/>
      <c r="E76" s="50"/>
      <c r="F76" s="49"/>
      <c r="G76" s="54"/>
      <c r="H76" s="43"/>
      <c r="I76" s="43"/>
      <c r="J76" s="43"/>
      <c r="K76" s="56"/>
      <c r="L76" s="44">
        <f t="shared" si="7"/>
        <v>0</v>
      </c>
      <c r="M76" s="45">
        <f t="shared" si="8"/>
        <v>0</v>
      </c>
      <c r="N76" s="46">
        <f t="shared" si="9"/>
        <v>0</v>
      </c>
      <c r="O76" s="46">
        <f t="shared" si="10"/>
        <v>0</v>
      </c>
      <c r="P76" s="47">
        <f t="shared" si="11"/>
        <v>0</v>
      </c>
      <c r="Q76" s="55"/>
      <c r="R76" s="45">
        <f t="shared" si="12"/>
        <v>0</v>
      </c>
      <c r="S76" s="48">
        <f t="shared" si="13"/>
        <v>0</v>
      </c>
    </row>
    <row r="77" spans="2:19">
      <c r="B77" s="60"/>
      <c r="C77" s="42"/>
      <c r="D77" s="42"/>
      <c r="E77" s="50"/>
      <c r="F77" s="49"/>
      <c r="G77" s="54"/>
      <c r="H77" s="43"/>
      <c r="I77" s="43"/>
      <c r="J77" s="43"/>
      <c r="K77" s="56"/>
      <c r="L77" s="44">
        <f t="shared" si="7"/>
        <v>0</v>
      </c>
      <c r="M77" s="45">
        <f t="shared" si="8"/>
        <v>0</v>
      </c>
      <c r="N77" s="46">
        <f t="shared" si="9"/>
        <v>0</v>
      </c>
      <c r="O77" s="46">
        <f t="shared" si="10"/>
        <v>0</v>
      </c>
      <c r="P77" s="47">
        <f t="shared" si="11"/>
        <v>0</v>
      </c>
      <c r="Q77" s="55"/>
      <c r="R77" s="45">
        <f t="shared" si="12"/>
        <v>0</v>
      </c>
      <c r="S77" s="48">
        <f t="shared" si="13"/>
        <v>0</v>
      </c>
    </row>
    <row r="78" spans="2:19">
      <c r="B78" s="60"/>
      <c r="C78" s="42"/>
      <c r="D78" s="42"/>
      <c r="E78" s="50"/>
      <c r="F78" s="49"/>
      <c r="G78" s="54"/>
      <c r="H78" s="43"/>
      <c r="I78" s="43"/>
      <c r="J78" s="43"/>
      <c r="K78" s="56"/>
      <c r="L78" s="44">
        <f t="shared" si="7"/>
        <v>0</v>
      </c>
      <c r="M78" s="45">
        <f t="shared" si="8"/>
        <v>0</v>
      </c>
      <c r="N78" s="46">
        <f t="shared" si="9"/>
        <v>0</v>
      </c>
      <c r="O78" s="46">
        <f t="shared" si="10"/>
        <v>0</v>
      </c>
      <c r="P78" s="47">
        <f t="shared" si="11"/>
        <v>0</v>
      </c>
      <c r="Q78" s="55"/>
      <c r="R78" s="45">
        <f t="shared" si="12"/>
        <v>0</v>
      </c>
      <c r="S78" s="48">
        <f t="shared" si="13"/>
        <v>0</v>
      </c>
    </row>
    <row r="79" spans="2:19">
      <c r="B79" s="60"/>
      <c r="C79" s="42"/>
      <c r="D79" s="42"/>
      <c r="E79" s="50"/>
      <c r="F79" s="49"/>
      <c r="G79" s="54"/>
      <c r="H79" s="43"/>
      <c r="I79" s="43"/>
      <c r="J79" s="43"/>
      <c r="K79" s="56"/>
      <c r="L79" s="44">
        <f t="shared" si="7"/>
        <v>0</v>
      </c>
      <c r="M79" s="45">
        <f t="shared" si="8"/>
        <v>0</v>
      </c>
      <c r="N79" s="46">
        <f t="shared" si="9"/>
        <v>0</v>
      </c>
      <c r="O79" s="46">
        <f t="shared" si="10"/>
        <v>0</v>
      </c>
      <c r="P79" s="47">
        <f t="shared" si="11"/>
        <v>0</v>
      </c>
      <c r="Q79" s="55"/>
      <c r="R79" s="45">
        <f t="shared" si="12"/>
        <v>0</v>
      </c>
      <c r="S79" s="48">
        <f t="shared" si="13"/>
        <v>0</v>
      </c>
    </row>
    <row r="80" spans="2:19">
      <c r="B80" s="60"/>
      <c r="C80" s="42"/>
      <c r="D80" s="42"/>
      <c r="E80" s="50"/>
      <c r="F80" s="49"/>
      <c r="G80" s="54"/>
      <c r="H80" s="43"/>
      <c r="I80" s="43"/>
      <c r="J80" s="43"/>
      <c r="K80" s="56"/>
      <c r="L80" s="44">
        <f t="shared" si="7"/>
        <v>0</v>
      </c>
      <c r="M80" s="45">
        <f t="shared" si="8"/>
        <v>0</v>
      </c>
      <c r="N80" s="46">
        <f t="shared" si="9"/>
        <v>0</v>
      </c>
      <c r="O80" s="46">
        <f t="shared" si="10"/>
        <v>0</v>
      </c>
      <c r="P80" s="47">
        <f t="shared" si="11"/>
        <v>0</v>
      </c>
      <c r="Q80" s="55"/>
      <c r="R80" s="45">
        <f t="shared" si="12"/>
        <v>0</v>
      </c>
      <c r="S80" s="48">
        <f t="shared" si="13"/>
        <v>0</v>
      </c>
    </row>
    <row r="81" spans="2:19">
      <c r="B81" s="60"/>
      <c r="C81" s="42"/>
      <c r="D81" s="42"/>
      <c r="E81" s="50"/>
      <c r="F81" s="49"/>
      <c r="G81" s="54"/>
      <c r="H81" s="43"/>
      <c r="I81" s="43"/>
      <c r="J81" s="43"/>
      <c r="K81" s="56"/>
      <c r="L81" s="44">
        <f t="shared" si="7"/>
        <v>0</v>
      </c>
      <c r="M81" s="45">
        <f t="shared" si="8"/>
        <v>0</v>
      </c>
      <c r="N81" s="46">
        <f t="shared" si="9"/>
        <v>0</v>
      </c>
      <c r="O81" s="46">
        <f t="shared" si="10"/>
        <v>0</v>
      </c>
      <c r="P81" s="47">
        <f t="shared" si="11"/>
        <v>0</v>
      </c>
      <c r="Q81" s="55"/>
      <c r="R81" s="45">
        <f t="shared" si="12"/>
        <v>0</v>
      </c>
      <c r="S81" s="48">
        <f t="shared" si="13"/>
        <v>0</v>
      </c>
    </row>
    <row r="82" spans="2:19">
      <c r="B82" s="60"/>
      <c r="C82" s="42"/>
      <c r="D82" s="42"/>
      <c r="E82" s="50"/>
      <c r="F82" s="49"/>
      <c r="G82" s="54"/>
      <c r="H82" s="43"/>
      <c r="I82" s="43"/>
      <c r="J82" s="43"/>
      <c r="K82" s="56"/>
      <c r="L82" s="44">
        <f t="shared" si="7"/>
        <v>0</v>
      </c>
      <c r="M82" s="45">
        <f t="shared" si="8"/>
        <v>0</v>
      </c>
      <c r="N82" s="46">
        <f t="shared" si="9"/>
        <v>0</v>
      </c>
      <c r="O82" s="46">
        <f t="shared" si="10"/>
        <v>0</v>
      </c>
      <c r="P82" s="47">
        <f t="shared" si="11"/>
        <v>0</v>
      </c>
      <c r="Q82" s="55"/>
      <c r="R82" s="45">
        <f t="shared" si="12"/>
        <v>0</v>
      </c>
      <c r="S82" s="48">
        <f t="shared" si="13"/>
        <v>0</v>
      </c>
    </row>
    <row r="83" spans="2:19">
      <c r="B83" s="60"/>
      <c r="C83" s="42"/>
      <c r="D83" s="42"/>
      <c r="E83" s="50"/>
      <c r="F83" s="49"/>
      <c r="G83" s="54"/>
      <c r="H83" s="43"/>
      <c r="I83" s="43"/>
      <c r="J83" s="43"/>
      <c r="K83" s="56"/>
      <c r="L83" s="44">
        <f t="shared" si="7"/>
        <v>0</v>
      </c>
      <c r="M83" s="45">
        <f t="shared" si="8"/>
        <v>0</v>
      </c>
      <c r="N83" s="46">
        <f t="shared" si="9"/>
        <v>0</v>
      </c>
      <c r="O83" s="46">
        <f t="shared" si="10"/>
        <v>0</v>
      </c>
      <c r="P83" s="47">
        <f t="shared" si="11"/>
        <v>0</v>
      </c>
      <c r="Q83" s="55"/>
      <c r="R83" s="45">
        <f t="shared" si="12"/>
        <v>0</v>
      </c>
      <c r="S83" s="48">
        <f t="shared" si="13"/>
        <v>0</v>
      </c>
    </row>
    <row r="84" spans="2:19">
      <c r="B84" s="60"/>
      <c r="C84" s="42"/>
      <c r="D84" s="42"/>
      <c r="E84" s="50"/>
      <c r="F84" s="49"/>
      <c r="G84" s="54"/>
      <c r="H84" s="43"/>
      <c r="I84" s="43"/>
      <c r="J84" s="43"/>
      <c r="K84" s="56"/>
      <c r="L84" s="44">
        <f t="shared" si="7"/>
        <v>0</v>
      </c>
      <c r="M84" s="45">
        <f t="shared" si="8"/>
        <v>0</v>
      </c>
      <c r="N84" s="46">
        <f t="shared" si="9"/>
        <v>0</v>
      </c>
      <c r="O84" s="46">
        <f t="shared" si="10"/>
        <v>0</v>
      </c>
      <c r="P84" s="47">
        <f t="shared" si="11"/>
        <v>0</v>
      </c>
      <c r="Q84" s="55"/>
      <c r="R84" s="45">
        <f t="shared" si="12"/>
        <v>0</v>
      </c>
      <c r="S84" s="48">
        <f t="shared" si="13"/>
        <v>0</v>
      </c>
    </row>
    <row r="85" spans="2:19">
      <c r="B85" s="60"/>
      <c r="C85" s="42"/>
      <c r="D85" s="42"/>
      <c r="E85" s="50"/>
      <c r="F85" s="49"/>
      <c r="G85" s="54"/>
      <c r="H85" s="43"/>
      <c r="I85" s="43"/>
      <c r="J85" s="43"/>
      <c r="K85" s="56"/>
      <c r="L85" s="44">
        <f t="shared" si="7"/>
        <v>0</v>
      </c>
      <c r="M85" s="45">
        <f t="shared" si="8"/>
        <v>0</v>
      </c>
      <c r="N85" s="46">
        <f t="shared" si="9"/>
        <v>0</v>
      </c>
      <c r="O85" s="46">
        <f t="shared" si="10"/>
        <v>0</v>
      </c>
      <c r="P85" s="47">
        <f t="shared" si="11"/>
        <v>0</v>
      </c>
      <c r="Q85" s="55"/>
      <c r="R85" s="45">
        <f t="shared" si="12"/>
        <v>0</v>
      </c>
      <c r="S85" s="48">
        <f t="shared" si="13"/>
        <v>0</v>
      </c>
    </row>
    <row r="86" spans="2:19">
      <c r="B86" s="60"/>
      <c r="C86" s="42"/>
      <c r="D86" s="42"/>
      <c r="E86" s="50"/>
      <c r="F86" s="49"/>
      <c r="G86" s="54"/>
      <c r="H86" s="43"/>
      <c r="I86" s="43"/>
      <c r="J86" s="43"/>
      <c r="K86" s="56"/>
      <c r="L86" s="44">
        <f t="shared" si="7"/>
        <v>0</v>
      </c>
      <c r="M86" s="45">
        <f t="shared" si="8"/>
        <v>0</v>
      </c>
      <c r="N86" s="46">
        <f t="shared" si="9"/>
        <v>0</v>
      </c>
      <c r="O86" s="46">
        <f t="shared" si="10"/>
        <v>0</v>
      </c>
      <c r="P86" s="47">
        <f t="shared" si="11"/>
        <v>0</v>
      </c>
      <c r="Q86" s="55"/>
      <c r="R86" s="45">
        <f t="shared" si="12"/>
        <v>0</v>
      </c>
      <c r="S86" s="48">
        <f t="shared" si="13"/>
        <v>0</v>
      </c>
    </row>
    <row r="87" spans="2:19">
      <c r="B87" s="60"/>
      <c r="C87" s="42"/>
      <c r="D87" s="42"/>
      <c r="E87" s="50"/>
      <c r="F87" s="49"/>
      <c r="G87" s="54"/>
      <c r="H87" s="43"/>
      <c r="I87" s="43"/>
      <c r="J87" s="43"/>
      <c r="K87" s="56"/>
      <c r="L87" s="44">
        <f t="shared" si="7"/>
        <v>0</v>
      </c>
      <c r="M87" s="45">
        <f t="shared" si="8"/>
        <v>0</v>
      </c>
      <c r="N87" s="46">
        <f t="shared" si="9"/>
        <v>0</v>
      </c>
      <c r="O87" s="46">
        <f t="shared" si="10"/>
        <v>0</v>
      </c>
      <c r="P87" s="47">
        <f t="shared" si="11"/>
        <v>0</v>
      </c>
      <c r="Q87" s="55"/>
      <c r="R87" s="45">
        <f t="shared" si="12"/>
        <v>0</v>
      </c>
      <c r="S87" s="48">
        <f t="shared" si="13"/>
        <v>0</v>
      </c>
    </row>
    <row r="88" spans="2:19">
      <c r="B88" s="60"/>
      <c r="C88" s="42"/>
      <c r="D88" s="42"/>
      <c r="E88" s="50"/>
      <c r="F88" s="49"/>
      <c r="G88" s="54"/>
      <c r="H88" s="43"/>
      <c r="I88" s="43"/>
      <c r="J88" s="43"/>
      <c r="K88" s="56"/>
      <c r="L88" s="44">
        <f t="shared" si="7"/>
        <v>0</v>
      </c>
      <c r="M88" s="45">
        <f t="shared" si="8"/>
        <v>0</v>
      </c>
      <c r="N88" s="46">
        <f t="shared" si="9"/>
        <v>0</v>
      </c>
      <c r="O88" s="46">
        <f t="shared" si="10"/>
        <v>0</v>
      </c>
      <c r="P88" s="47">
        <f t="shared" si="11"/>
        <v>0</v>
      </c>
      <c r="Q88" s="55"/>
      <c r="R88" s="45">
        <f t="shared" si="12"/>
        <v>0</v>
      </c>
      <c r="S88" s="48">
        <f t="shared" si="13"/>
        <v>0</v>
      </c>
    </row>
    <row r="89" spans="2:19">
      <c r="B89" s="60"/>
      <c r="C89" s="42"/>
      <c r="D89" s="42"/>
      <c r="E89" s="50"/>
      <c r="F89" s="49"/>
      <c r="G89" s="54"/>
      <c r="H89" s="43"/>
      <c r="I89" s="43"/>
      <c r="J89" s="43"/>
      <c r="K89" s="56"/>
      <c r="L89" s="44">
        <f t="shared" si="7"/>
        <v>0</v>
      </c>
      <c r="M89" s="45">
        <f t="shared" si="8"/>
        <v>0</v>
      </c>
      <c r="N89" s="46">
        <f t="shared" si="9"/>
        <v>0</v>
      </c>
      <c r="O89" s="46">
        <f t="shared" si="10"/>
        <v>0</v>
      </c>
      <c r="P89" s="47">
        <f t="shared" si="11"/>
        <v>0</v>
      </c>
      <c r="Q89" s="55"/>
      <c r="R89" s="45">
        <f t="shared" si="12"/>
        <v>0</v>
      </c>
      <c r="S89" s="48">
        <f t="shared" si="13"/>
        <v>0</v>
      </c>
    </row>
    <row r="90" spans="2:19">
      <c r="B90" s="60"/>
      <c r="C90" s="42"/>
      <c r="D90" s="42"/>
      <c r="E90" s="50"/>
      <c r="F90" s="49"/>
      <c r="G90" s="54"/>
      <c r="H90" s="43"/>
      <c r="I90" s="43"/>
      <c r="J90" s="43"/>
      <c r="K90" s="56"/>
      <c r="L90" s="44">
        <f t="shared" si="7"/>
        <v>0</v>
      </c>
      <c r="M90" s="45">
        <f t="shared" si="8"/>
        <v>0</v>
      </c>
      <c r="N90" s="46">
        <f t="shared" si="9"/>
        <v>0</v>
      </c>
      <c r="O90" s="46">
        <f t="shared" si="10"/>
        <v>0</v>
      </c>
      <c r="P90" s="47">
        <f t="shared" si="11"/>
        <v>0</v>
      </c>
      <c r="Q90" s="55"/>
      <c r="R90" s="45">
        <f t="shared" si="12"/>
        <v>0</v>
      </c>
      <c r="S90" s="48">
        <f t="shared" si="13"/>
        <v>0</v>
      </c>
    </row>
    <row r="91" spans="2:19">
      <c r="B91" s="60"/>
      <c r="C91" s="42"/>
      <c r="D91" s="42"/>
      <c r="E91" s="50"/>
      <c r="F91" s="49"/>
      <c r="G91" s="54"/>
      <c r="H91" s="43"/>
      <c r="I91" s="43"/>
      <c r="J91" s="43"/>
      <c r="K91" s="56"/>
      <c r="L91" s="44">
        <f t="shared" si="7"/>
        <v>0</v>
      </c>
      <c r="M91" s="45">
        <f t="shared" si="8"/>
        <v>0</v>
      </c>
      <c r="N91" s="46">
        <f t="shared" si="9"/>
        <v>0</v>
      </c>
      <c r="O91" s="46">
        <f t="shared" si="10"/>
        <v>0</v>
      </c>
      <c r="P91" s="47">
        <f t="shared" si="11"/>
        <v>0</v>
      </c>
      <c r="Q91" s="55"/>
      <c r="R91" s="45">
        <f t="shared" si="12"/>
        <v>0</v>
      </c>
      <c r="S91" s="48">
        <f t="shared" si="13"/>
        <v>0</v>
      </c>
    </row>
    <row r="92" spans="2:19">
      <c r="B92" s="60"/>
      <c r="C92" s="42"/>
      <c r="D92" s="42"/>
      <c r="E92" s="50"/>
      <c r="F92" s="49"/>
      <c r="G92" s="54"/>
      <c r="H92" s="43"/>
      <c r="I92" s="43"/>
      <c r="J92" s="43"/>
      <c r="K92" s="56"/>
      <c r="L92" s="44">
        <f t="shared" si="7"/>
        <v>0</v>
      </c>
      <c r="M92" s="45">
        <f t="shared" si="8"/>
        <v>0</v>
      </c>
      <c r="N92" s="46">
        <f t="shared" si="9"/>
        <v>0</v>
      </c>
      <c r="O92" s="46">
        <f t="shared" si="10"/>
        <v>0</v>
      </c>
      <c r="P92" s="47">
        <f t="shared" si="11"/>
        <v>0</v>
      </c>
      <c r="Q92" s="55"/>
      <c r="R92" s="45">
        <f t="shared" si="12"/>
        <v>0</v>
      </c>
      <c r="S92" s="48">
        <f t="shared" si="13"/>
        <v>0</v>
      </c>
    </row>
    <row r="93" spans="2:19">
      <c r="B93" s="60"/>
      <c r="C93" s="42"/>
      <c r="D93" s="42"/>
      <c r="E93" s="50"/>
      <c r="F93" s="49"/>
      <c r="G93" s="54"/>
      <c r="H93" s="43"/>
      <c r="I93" s="43"/>
      <c r="J93" s="43"/>
      <c r="K93" s="56"/>
      <c r="L93" s="44">
        <f t="shared" si="7"/>
        <v>0</v>
      </c>
      <c r="M93" s="45">
        <f t="shared" si="8"/>
        <v>0</v>
      </c>
      <c r="N93" s="46">
        <f t="shared" si="9"/>
        <v>0</v>
      </c>
      <c r="O93" s="46">
        <f t="shared" si="10"/>
        <v>0</v>
      </c>
      <c r="P93" s="47">
        <f t="shared" si="11"/>
        <v>0</v>
      </c>
      <c r="Q93" s="55"/>
      <c r="R93" s="45">
        <f t="shared" si="12"/>
        <v>0</v>
      </c>
      <c r="S93" s="48">
        <f t="shared" si="13"/>
        <v>0</v>
      </c>
    </row>
    <row r="94" spans="2:19">
      <c r="B94" s="60"/>
      <c r="C94" s="42"/>
      <c r="D94" s="42"/>
      <c r="E94" s="50"/>
      <c r="F94" s="49"/>
      <c r="G94" s="54"/>
      <c r="H94" s="43"/>
      <c r="I94" s="43"/>
      <c r="J94" s="43"/>
      <c r="K94" s="56"/>
      <c r="L94" s="44">
        <f t="shared" si="7"/>
        <v>0</v>
      </c>
      <c r="M94" s="45">
        <f t="shared" si="8"/>
        <v>0</v>
      </c>
      <c r="N94" s="46">
        <f t="shared" si="9"/>
        <v>0</v>
      </c>
      <c r="O94" s="46">
        <f t="shared" si="10"/>
        <v>0</v>
      </c>
      <c r="P94" s="47">
        <f t="shared" si="11"/>
        <v>0</v>
      </c>
      <c r="Q94" s="55"/>
      <c r="R94" s="45">
        <f t="shared" si="12"/>
        <v>0</v>
      </c>
      <c r="S94" s="48">
        <f t="shared" si="13"/>
        <v>0</v>
      </c>
    </row>
    <row r="95" spans="2:19">
      <c r="B95" s="60"/>
      <c r="C95" s="42"/>
      <c r="D95" s="42"/>
      <c r="E95" s="50"/>
      <c r="F95" s="49"/>
      <c r="G95" s="54"/>
      <c r="H95" s="43"/>
      <c r="I95" s="43"/>
      <c r="J95" s="43"/>
      <c r="K95" s="56"/>
      <c r="L95" s="44">
        <f t="shared" si="7"/>
        <v>0</v>
      </c>
      <c r="M95" s="45">
        <f t="shared" si="8"/>
        <v>0</v>
      </c>
      <c r="N95" s="46">
        <f t="shared" si="9"/>
        <v>0</v>
      </c>
      <c r="O95" s="46">
        <f t="shared" si="10"/>
        <v>0</v>
      </c>
      <c r="P95" s="47">
        <f t="shared" si="11"/>
        <v>0</v>
      </c>
      <c r="Q95" s="55"/>
      <c r="R95" s="45">
        <f t="shared" si="12"/>
        <v>0</v>
      </c>
      <c r="S95" s="48">
        <f t="shared" si="13"/>
        <v>0</v>
      </c>
    </row>
    <row r="96" spans="2:19">
      <c r="B96" s="60"/>
      <c r="C96" s="42"/>
      <c r="D96" s="42"/>
      <c r="E96" s="50"/>
      <c r="F96" s="49"/>
      <c r="G96" s="54"/>
      <c r="H96" s="43"/>
      <c r="I96" s="43"/>
      <c r="J96" s="43"/>
      <c r="K96" s="56"/>
      <c r="L96" s="44">
        <f t="shared" si="7"/>
        <v>0</v>
      </c>
      <c r="M96" s="45">
        <f t="shared" si="8"/>
        <v>0</v>
      </c>
      <c r="N96" s="46">
        <f t="shared" si="9"/>
        <v>0</v>
      </c>
      <c r="O96" s="46">
        <f t="shared" si="10"/>
        <v>0</v>
      </c>
      <c r="P96" s="47">
        <f t="shared" si="11"/>
        <v>0</v>
      </c>
      <c r="Q96" s="55"/>
      <c r="R96" s="45">
        <f t="shared" si="12"/>
        <v>0</v>
      </c>
      <c r="S96" s="48">
        <f t="shared" si="13"/>
        <v>0</v>
      </c>
    </row>
    <row r="97" spans="2:19">
      <c r="B97" s="60"/>
      <c r="C97" s="42"/>
      <c r="D97" s="42"/>
      <c r="E97" s="50"/>
      <c r="F97" s="49"/>
      <c r="G97" s="54"/>
      <c r="H97" s="43"/>
      <c r="I97" s="43"/>
      <c r="J97" s="43"/>
      <c r="K97" s="56"/>
      <c r="L97" s="44">
        <f t="shared" si="7"/>
        <v>0</v>
      </c>
      <c r="M97" s="45">
        <f t="shared" si="8"/>
        <v>0</v>
      </c>
      <c r="N97" s="46">
        <f t="shared" si="9"/>
        <v>0</v>
      </c>
      <c r="O97" s="46">
        <f t="shared" si="10"/>
        <v>0</v>
      </c>
      <c r="P97" s="47">
        <f t="shared" si="11"/>
        <v>0</v>
      </c>
      <c r="Q97" s="55"/>
      <c r="R97" s="45">
        <f t="shared" si="12"/>
        <v>0</v>
      </c>
      <c r="S97" s="48">
        <f t="shared" si="13"/>
        <v>0</v>
      </c>
    </row>
    <row r="98" spans="2:19">
      <c r="B98" s="60"/>
      <c r="C98" s="42"/>
      <c r="D98" s="42"/>
      <c r="E98" s="50"/>
      <c r="F98" s="49"/>
      <c r="G98" s="54"/>
      <c r="H98" s="43"/>
      <c r="I98" s="43"/>
      <c r="J98" s="43"/>
      <c r="K98" s="56"/>
      <c r="L98" s="44">
        <f t="shared" si="7"/>
        <v>0</v>
      </c>
      <c r="M98" s="45">
        <f t="shared" si="8"/>
        <v>0</v>
      </c>
      <c r="N98" s="46">
        <f t="shared" si="9"/>
        <v>0</v>
      </c>
      <c r="O98" s="46">
        <f t="shared" si="10"/>
        <v>0</v>
      </c>
      <c r="P98" s="47">
        <f t="shared" si="11"/>
        <v>0</v>
      </c>
      <c r="Q98" s="55"/>
      <c r="R98" s="45">
        <f t="shared" si="12"/>
        <v>0</v>
      </c>
      <c r="S98" s="48">
        <f t="shared" si="13"/>
        <v>0</v>
      </c>
    </row>
    <row r="99" spans="2:19">
      <c r="B99" s="60"/>
      <c r="C99" s="42"/>
      <c r="D99" s="42"/>
      <c r="E99" s="50"/>
      <c r="F99" s="49"/>
      <c r="G99" s="54"/>
      <c r="H99" s="43"/>
      <c r="I99" s="43"/>
      <c r="J99" s="43"/>
      <c r="K99" s="56"/>
      <c r="L99" s="44">
        <f t="shared" si="7"/>
        <v>0</v>
      </c>
      <c r="M99" s="45">
        <f t="shared" si="8"/>
        <v>0</v>
      </c>
      <c r="N99" s="46">
        <f t="shared" si="9"/>
        <v>0</v>
      </c>
      <c r="O99" s="46">
        <f t="shared" si="10"/>
        <v>0</v>
      </c>
      <c r="P99" s="47">
        <f t="shared" si="11"/>
        <v>0</v>
      </c>
      <c r="Q99" s="55"/>
      <c r="R99" s="45">
        <f t="shared" si="12"/>
        <v>0</v>
      </c>
      <c r="S99" s="48">
        <f t="shared" si="13"/>
        <v>0</v>
      </c>
    </row>
    <row r="100" spans="2:19">
      <c r="B100" s="60"/>
      <c r="C100" s="42"/>
      <c r="D100" s="42"/>
      <c r="E100" s="50"/>
      <c r="F100" s="49"/>
      <c r="G100" s="54"/>
      <c r="H100" s="43"/>
      <c r="I100" s="43"/>
      <c r="J100" s="43"/>
      <c r="K100" s="56"/>
      <c r="L100" s="44">
        <f t="shared" si="7"/>
        <v>0</v>
      </c>
      <c r="M100" s="45">
        <f t="shared" si="8"/>
        <v>0</v>
      </c>
      <c r="N100" s="46">
        <f t="shared" si="9"/>
        <v>0</v>
      </c>
      <c r="O100" s="46">
        <f t="shared" si="10"/>
        <v>0</v>
      </c>
      <c r="P100" s="47">
        <f t="shared" si="11"/>
        <v>0</v>
      </c>
      <c r="Q100" s="55"/>
      <c r="R100" s="45">
        <f t="shared" si="12"/>
        <v>0</v>
      </c>
      <c r="S100" s="48">
        <f t="shared" si="13"/>
        <v>0</v>
      </c>
    </row>
    <row r="101" spans="2:19">
      <c r="B101" s="60"/>
      <c r="C101" s="42"/>
      <c r="D101" s="42"/>
      <c r="E101" s="50"/>
      <c r="F101" s="49"/>
      <c r="G101" s="54"/>
      <c r="H101" s="43"/>
      <c r="I101" s="43"/>
      <c r="J101" s="43"/>
      <c r="K101" s="56"/>
      <c r="L101" s="44">
        <f t="shared" si="7"/>
        <v>0</v>
      </c>
      <c r="M101" s="45">
        <f t="shared" si="8"/>
        <v>0</v>
      </c>
      <c r="N101" s="46">
        <f t="shared" si="9"/>
        <v>0</v>
      </c>
      <c r="O101" s="46">
        <f t="shared" si="10"/>
        <v>0</v>
      </c>
      <c r="P101" s="47">
        <f t="shared" si="11"/>
        <v>0</v>
      </c>
      <c r="Q101" s="55"/>
      <c r="R101" s="45">
        <f t="shared" si="12"/>
        <v>0</v>
      </c>
      <c r="S101" s="48">
        <f t="shared" si="13"/>
        <v>0</v>
      </c>
    </row>
    <row r="102" spans="2:19">
      <c r="B102" s="60"/>
      <c r="C102" s="42"/>
      <c r="D102" s="42"/>
      <c r="E102" s="50"/>
      <c r="F102" s="49"/>
      <c r="G102" s="54"/>
      <c r="H102" s="43"/>
      <c r="I102" s="43"/>
      <c r="J102" s="43"/>
      <c r="K102" s="56"/>
      <c r="L102" s="44">
        <f t="shared" si="7"/>
        <v>0</v>
      </c>
      <c r="M102" s="45">
        <f t="shared" si="8"/>
        <v>0</v>
      </c>
      <c r="N102" s="46">
        <f t="shared" si="9"/>
        <v>0</v>
      </c>
      <c r="O102" s="46">
        <f t="shared" si="10"/>
        <v>0</v>
      </c>
      <c r="P102" s="47">
        <f t="shared" si="11"/>
        <v>0</v>
      </c>
      <c r="Q102" s="55"/>
      <c r="R102" s="45">
        <f t="shared" si="12"/>
        <v>0</v>
      </c>
      <c r="S102" s="48">
        <f t="shared" si="13"/>
        <v>0</v>
      </c>
    </row>
    <row r="103" spans="2:19">
      <c r="B103" s="60"/>
      <c r="C103" s="42"/>
      <c r="D103" s="42"/>
      <c r="E103" s="50"/>
      <c r="F103" s="49"/>
      <c r="G103" s="54"/>
      <c r="H103" s="43"/>
      <c r="I103" s="43"/>
      <c r="J103" s="43"/>
      <c r="K103" s="56"/>
      <c r="L103" s="44">
        <f t="shared" si="7"/>
        <v>0</v>
      </c>
      <c r="M103" s="45">
        <f t="shared" si="8"/>
        <v>0</v>
      </c>
      <c r="N103" s="46">
        <f t="shared" si="9"/>
        <v>0</v>
      </c>
      <c r="O103" s="46">
        <f t="shared" si="10"/>
        <v>0</v>
      </c>
      <c r="P103" s="47">
        <f t="shared" si="11"/>
        <v>0</v>
      </c>
      <c r="Q103" s="55"/>
      <c r="R103" s="45">
        <f t="shared" si="12"/>
        <v>0</v>
      </c>
      <c r="S103" s="48">
        <f t="shared" si="13"/>
        <v>0</v>
      </c>
    </row>
    <row r="104" spans="2:19">
      <c r="B104" s="60"/>
      <c r="C104" s="42"/>
      <c r="D104" s="42"/>
      <c r="E104" s="50"/>
      <c r="F104" s="49"/>
      <c r="G104" s="54"/>
      <c r="H104" s="43"/>
      <c r="I104" s="43"/>
      <c r="J104" s="43"/>
      <c r="K104" s="56"/>
      <c r="L104" s="44">
        <f t="shared" si="7"/>
        <v>0</v>
      </c>
      <c r="M104" s="45">
        <f t="shared" si="8"/>
        <v>0</v>
      </c>
      <c r="N104" s="46">
        <f t="shared" si="9"/>
        <v>0</v>
      </c>
      <c r="O104" s="46">
        <f t="shared" si="10"/>
        <v>0</v>
      </c>
      <c r="P104" s="47">
        <f t="shared" si="11"/>
        <v>0</v>
      </c>
      <c r="Q104" s="55"/>
      <c r="R104" s="45">
        <f t="shared" si="12"/>
        <v>0</v>
      </c>
      <c r="S104" s="48">
        <f t="shared" si="13"/>
        <v>0</v>
      </c>
    </row>
    <row r="105" spans="2:19">
      <c r="B105" s="60"/>
      <c r="C105" s="42"/>
      <c r="D105" s="42"/>
      <c r="E105" s="50"/>
      <c r="F105" s="49"/>
      <c r="G105" s="54"/>
      <c r="H105" s="43"/>
      <c r="I105" s="43"/>
      <c r="J105" s="43"/>
      <c r="K105" s="56"/>
      <c r="L105" s="44">
        <f t="shared" si="7"/>
        <v>0</v>
      </c>
      <c r="M105" s="45">
        <f t="shared" si="8"/>
        <v>0</v>
      </c>
      <c r="N105" s="46">
        <f t="shared" si="9"/>
        <v>0</v>
      </c>
      <c r="O105" s="46">
        <f t="shared" si="10"/>
        <v>0</v>
      </c>
      <c r="P105" s="47">
        <f t="shared" si="11"/>
        <v>0</v>
      </c>
      <c r="Q105" s="55"/>
      <c r="R105" s="45">
        <f t="shared" si="12"/>
        <v>0</v>
      </c>
      <c r="S105" s="48">
        <f t="shared" si="13"/>
        <v>0</v>
      </c>
    </row>
    <row r="106" spans="2:19">
      <c r="B106" s="60"/>
      <c r="C106" s="42"/>
      <c r="D106" s="42"/>
      <c r="E106" s="50"/>
      <c r="F106" s="49"/>
      <c r="G106" s="54"/>
      <c r="H106" s="43"/>
      <c r="I106" s="43"/>
      <c r="J106" s="43"/>
      <c r="K106" s="56"/>
      <c r="L106" s="44">
        <f t="shared" si="7"/>
        <v>0</v>
      </c>
      <c r="M106" s="45">
        <f t="shared" si="8"/>
        <v>0</v>
      </c>
      <c r="N106" s="46">
        <f t="shared" si="9"/>
        <v>0</v>
      </c>
      <c r="O106" s="46">
        <f t="shared" si="10"/>
        <v>0</v>
      </c>
      <c r="P106" s="47">
        <f t="shared" si="11"/>
        <v>0</v>
      </c>
      <c r="Q106" s="55"/>
      <c r="R106" s="45">
        <f t="shared" si="12"/>
        <v>0</v>
      </c>
      <c r="S106" s="48">
        <f t="shared" si="13"/>
        <v>0</v>
      </c>
    </row>
    <row r="107" spans="2:19">
      <c r="B107" s="60"/>
      <c r="C107" s="42"/>
      <c r="D107" s="42"/>
      <c r="E107" s="50"/>
      <c r="F107" s="49"/>
      <c r="G107" s="54"/>
      <c r="H107" s="43"/>
      <c r="I107" s="43"/>
      <c r="J107" s="43"/>
      <c r="K107" s="56"/>
      <c r="L107" s="44">
        <f t="shared" si="7"/>
        <v>0</v>
      </c>
      <c r="M107" s="45">
        <f t="shared" si="8"/>
        <v>0</v>
      </c>
      <c r="N107" s="46">
        <f t="shared" si="9"/>
        <v>0</v>
      </c>
      <c r="O107" s="46">
        <f t="shared" si="10"/>
        <v>0</v>
      </c>
      <c r="P107" s="47">
        <f t="shared" si="11"/>
        <v>0</v>
      </c>
      <c r="Q107" s="55"/>
      <c r="R107" s="45">
        <f t="shared" si="12"/>
        <v>0</v>
      </c>
      <c r="S107" s="48">
        <f t="shared" si="13"/>
        <v>0</v>
      </c>
    </row>
    <row r="108" spans="2:19">
      <c r="B108" s="60"/>
      <c r="C108" s="42"/>
      <c r="D108" s="42"/>
      <c r="E108" s="50"/>
      <c r="F108" s="49"/>
      <c r="G108" s="54"/>
      <c r="H108" s="43"/>
      <c r="I108" s="43"/>
      <c r="J108" s="43"/>
      <c r="K108" s="56"/>
      <c r="L108" s="44">
        <f t="shared" si="7"/>
        <v>0</v>
      </c>
      <c r="M108" s="45">
        <f t="shared" si="8"/>
        <v>0</v>
      </c>
      <c r="N108" s="46">
        <f t="shared" si="9"/>
        <v>0</v>
      </c>
      <c r="O108" s="46">
        <f t="shared" si="10"/>
        <v>0</v>
      </c>
      <c r="P108" s="47">
        <f t="shared" si="11"/>
        <v>0</v>
      </c>
      <c r="Q108" s="55"/>
      <c r="R108" s="45">
        <f t="shared" si="12"/>
        <v>0</v>
      </c>
      <c r="S108" s="48">
        <f t="shared" si="13"/>
        <v>0</v>
      </c>
    </row>
    <row r="109" spans="2:19">
      <c r="B109" s="60"/>
      <c r="C109" s="42"/>
      <c r="D109" s="42"/>
      <c r="E109" s="50"/>
      <c r="F109" s="49"/>
      <c r="G109" s="54"/>
      <c r="H109" s="43"/>
      <c r="I109" s="43"/>
      <c r="J109" s="43"/>
      <c r="K109" s="56"/>
      <c r="L109" s="44">
        <f t="shared" si="7"/>
        <v>0</v>
      </c>
      <c r="M109" s="45">
        <f t="shared" si="8"/>
        <v>0</v>
      </c>
      <c r="N109" s="46">
        <f t="shared" si="9"/>
        <v>0</v>
      </c>
      <c r="O109" s="46">
        <f t="shared" si="10"/>
        <v>0</v>
      </c>
      <c r="P109" s="47">
        <f t="shared" si="11"/>
        <v>0</v>
      </c>
      <c r="Q109" s="55"/>
      <c r="R109" s="45">
        <f t="shared" si="12"/>
        <v>0</v>
      </c>
      <c r="S109" s="48">
        <f t="shared" si="13"/>
        <v>0</v>
      </c>
    </row>
    <row r="110" spans="2:19">
      <c r="B110" s="60"/>
      <c r="C110" s="42"/>
      <c r="D110" s="42"/>
      <c r="E110" s="50"/>
      <c r="F110" s="49"/>
      <c r="G110" s="54"/>
      <c r="H110" s="43"/>
      <c r="I110" s="43"/>
      <c r="J110" s="43"/>
      <c r="K110" s="56"/>
      <c r="L110" s="44">
        <f t="shared" si="7"/>
        <v>0</v>
      </c>
      <c r="M110" s="45">
        <f t="shared" si="8"/>
        <v>0</v>
      </c>
      <c r="N110" s="46">
        <f t="shared" si="9"/>
        <v>0</v>
      </c>
      <c r="O110" s="46">
        <f t="shared" si="10"/>
        <v>0</v>
      </c>
      <c r="P110" s="47">
        <f t="shared" si="11"/>
        <v>0</v>
      </c>
      <c r="Q110" s="55"/>
      <c r="R110" s="45">
        <f t="shared" si="12"/>
        <v>0</v>
      </c>
      <c r="S110" s="48">
        <f t="shared" si="13"/>
        <v>0</v>
      </c>
    </row>
    <row r="111" spans="2:19">
      <c r="B111" s="60"/>
      <c r="C111" s="42"/>
      <c r="D111" s="42"/>
      <c r="E111" s="50"/>
      <c r="F111" s="49"/>
      <c r="G111" s="54"/>
      <c r="H111" s="43"/>
      <c r="I111" s="43"/>
      <c r="J111" s="43"/>
      <c r="K111" s="56"/>
      <c r="L111" s="44">
        <f t="shared" si="7"/>
        <v>0</v>
      </c>
      <c r="M111" s="45">
        <f t="shared" si="8"/>
        <v>0</v>
      </c>
      <c r="N111" s="46">
        <f t="shared" si="9"/>
        <v>0</v>
      </c>
      <c r="O111" s="46">
        <f t="shared" si="10"/>
        <v>0</v>
      </c>
      <c r="P111" s="47">
        <f t="shared" si="11"/>
        <v>0</v>
      </c>
      <c r="Q111" s="55"/>
      <c r="R111" s="45">
        <f t="shared" si="12"/>
        <v>0</v>
      </c>
      <c r="S111" s="48">
        <f t="shared" si="13"/>
        <v>0</v>
      </c>
    </row>
    <row r="112" spans="2:19">
      <c r="B112" s="60"/>
      <c r="C112" s="42"/>
      <c r="D112" s="42"/>
      <c r="E112" s="50"/>
      <c r="F112" s="49"/>
      <c r="G112" s="54"/>
      <c r="H112" s="43"/>
      <c r="I112" s="43"/>
      <c r="J112" s="43"/>
      <c r="K112" s="56"/>
      <c r="L112" s="44">
        <f t="shared" si="7"/>
        <v>0</v>
      </c>
      <c r="M112" s="45">
        <f t="shared" si="8"/>
        <v>0</v>
      </c>
      <c r="N112" s="46">
        <f t="shared" si="9"/>
        <v>0</v>
      </c>
      <c r="O112" s="46">
        <f t="shared" si="10"/>
        <v>0</v>
      </c>
      <c r="P112" s="47">
        <f t="shared" si="11"/>
        <v>0</v>
      </c>
      <c r="Q112" s="55"/>
      <c r="R112" s="45">
        <f t="shared" si="12"/>
        <v>0</v>
      </c>
      <c r="S112" s="48">
        <f t="shared" si="13"/>
        <v>0</v>
      </c>
    </row>
    <row r="113" spans="2:19">
      <c r="B113" s="60"/>
      <c r="C113" s="42"/>
      <c r="D113" s="42"/>
      <c r="E113" s="50"/>
      <c r="F113" s="49"/>
      <c r="G113" s="54"/>
      <c r="H113" s="43"/>
      <c r="I113" s="43"/>
      <c r="J113" s="43"/>
      <c r="K113" s="56"/>
      <c r="L113" s="44">
        <f t="shared" si="7"/>
        <v>0</v>
      </c>
      <c r="M113" s="45">
        <f t="shared" si="8"/>
        <v>0</v>
      </c>
      <c r="N113" s="46">
        <f t="shared" si="9"/>
        <v>0</v>
      </c>
      <c r="O113" s="46">
        <f t="shared" si="10"/>
        <v>0</v>
      </c>
      <c r="P113" s="47">
        <f t="shared" si="11"/>
        <v>0</v>
      </c>
      <c r="Q113" s="55"/>
      <c r="R113" s="45">
        <f t="shared" si="12"/>
        <v>0</v>
      </c>
      <c r="S113" s="48">
        <f t="shared" si="13"/>
        <v>0</v>
      </c>
    </row>
    <row r="114" spans="2:19">
      <c r="B114" s="60"/>
      <c r="C114" s="42"/>
      <c r="D114" s="42"/>
      <c r="E114" s="50"/>
      <c r="F114" s="49"/>
      <c r="G114" s="54"/>
      <c r="H114" s="43"/>
      <c r="I114" s="43"/>
      <c r="J114" s="43"/>
      <c r="K114" s="56"/>
      <c r="L114" s="44">
        <f t="shared" si="7"/>
        <v>0</v>
      </c>
      <c r="M114" s="45">
        <f t="shared" si="8"/>
        <v>0</v>
      </c>
      <c r="N114" s="46">
        <f t="shared" si="9"/>
        <v>0</v>
      </c>
      <c r="O114" s="46">
        <f t="shared" si="10"/>
        <v>0</v>
      </c>
      <c r="P114" s="47">
        <f t="shared" si="11"/>
        <v>0</v>
      </c>
      <c r="Q114" s="55"/>
      <c r="R114" s="45">
        <f t="shared" si="12"/>
        <v>0</v>
      </c>
      <c r="S114" s="48">
        <f t="shared" si="13"/>
        <v>0</v>
      </c>
    </row>
    <row r="115" spans="2:19">
      <c r="B115" s="60"/>
      <c r="C115" s="42"/>
      <c r="D115" s="42"/>
      <c r="E115" s="50"/>
      <c r="F115" s="49"/>
      <c r="G115" s="54"/>
      <c r="H115" s="43"/>
      <c r="I115" s="43"/>
      <c r="J115" s="43"/>
      <c r="K115" s="56"/>
      <c r="L115" s="44">
        <f t="shared" si="7"/>
        <v>0</v>
      </c>
      <c r="M115" s="45">
        <f t="shared" si="8"/>
        <v>0</v>
      </c>
      <c r="N115" s="46">
        <f t="shared" si="9"/>
        <v>0</v>
      </c>
      <c r="O115" s="46">
        <f t="shared" si="10"/>
        <v>0</v>
      </c>
      <c r="P115" s="47">
        <f t="shared" si="11"/>
        <v>0</v>
      </c>
      <c r="Q115" s="55"/>
      <c r="R115" s="45">
        <f t="shared" si="12"/>
        <v>0</v>
      </c>
      <c r="S115" s="48">
        <f t="shared" si="13"/>
        <v>0</v>
      </c>
    </row>
    <row r="116" spans="2:19">
      <c r="B116" s="60"/>
      <c r="C116" s="42"/>
      <c r="D116" s="42"/>
      <c r="E116" s="50"/>
      <c r="F116" s="49"/>
      <c r="G116" s="54"/>
      <c r="H116" s="43"/>
      <c r="I116" s="43"/>
      <c r="J116" s="43"/>
      <c r="K116" s="56"/>
      <c r="L116" s="44">
        <f t="shared" si="7"/>
        <v>0</v>
      </c>
      <c r="M116" s="45">
        <f t="shared" si="8"/>
        <v>0</v>
      </c>
      <c r="N116" s="46">
        <f t="shared" si="9"/>
        <v>0</v>
      </c>
      <c r="O116" s="46">
        <f t="shared" si="10"/>
        <v>0</v>
      </c>
      <c r="P116" s="47">
        <f t="shared" si="11"/>
        <v>0</v>
      </c>
      <c r="Q116" s="55"/>
      <c r="R116" s="45">
        <f t="shared" si="12"/>
        <v>0</v>
      </c>
      <c r="S116" s="48">
        <f t="shared" si="13"/>
        <v>0</v>
      </c>
    </row>
    <row r="117" spans="2:19">
      <c r="B117" s="60"/>
      <c r="C117" s="42"/>
      <c r="D117" s="42"/>
      <c r="E117" s="50"/>
      <c r="F117" s="49"/>
      <c r="G117" s="54"/>
      <c r="H117" s="43"/>
      <c r="I117" s="43"/>
      <c r="J117" s="43"/>
      <c r="K117" s="56"/>
      <c r="L117" s="44">
        <f t="shared" si="7"/>
        <v>0</v>
      </c>
      <c r="M117" s="45">
        <f t="shared" si="8"/>
        <v>0</v>
      </c>
      <c r="N117" s="46">
        <f t="shared" si="9"/>
        <v>0</v>
      </c>
      <c r="O117" s="46">
        <f t="shared" si="10"/>
        <v>0</v>
      </c>
      <c r="P117" s="47">
        <f t="shared" si="11"/>
        <v>0</v>
      </c>
      <c r="Q117" s="55"/>
      <c r="R117" s="45">
        <f t="shared" si="12"/>
        <v>0</v>
      </c>
      <c r="S117" s="48">
        <f t="shared" si="13"/>
        <v>0</v>
      </c>
    </row>
    <row r="118" spans="2:19">
      <c r="B118" s="60"/>
      <c r="C118" s="42"/>
      <c r="D118" s="42"/>
      <c r="E118" s="50"/>
      <c r="F118" s="49"/>
      <c r="G118" s="54"/>
      <c r="H118" s="43"/>
      <c r="I118" s="43"/>
      <c r="J118" s="43"/>
      <c r="K118" s="56"/>
      <c r="L118" s="44">
        <f t="shared" si="7"/>
        <v>0</v>
      </c>
      <c r="M118" s="45">
        <f t="shared" si="8"/>
        <v>0</v>
      </c>
      <c r="N118" s="46">
        <f t="shared" si="9"/>
        <v>0</v>
      </c>
      <c r="O118" s="46">
        <f t="shared" si="10"/>
        <v>0</v>
      </c>
      <c r="P118" s="47">
        <f t="shared" si="11"/>
        <v>0</v>
      </c>
      <c r="Q118" s="55"/>
      <c r="R118" s="45">
        <f t="shared" si="12"/>
        <v>0</v>
      </c>
      <c r="S118" s="48">
        <f t="shared" si="13"/>
        <v>0</v>
      </c>
    </row>
    <row r="119" spans="2:19">
      <c r="B119" s="60"/>
      <c r="C119" s="42"/>
      <c r="D119" s="42"/>
      <c r="E119" s="50"/>
      <c r="F119" s="49"/>
      <c r="G119" s="54"/>
      <c r="H119" s="43"/>
      <c r="I119" s="43"/>
      <c r="J119" s="43"/>
      <c r="K119" s="56"/>
      <c r="L119" s="44">
        <f t="shared" si="7"/>
        <v>0</v>
      </c>
      <c r="M119" s="45">
        <f t="shared" si="8"/>
        <v>0</v>
      </c>
      <c r="N119" s="46">
        <f t="shared" si="9"/>
        <v>0</v>
      </c>
      <c r="O119" s="46">
        <f t="shared" si="10"/>
        <v>0</v>
      </c>
      <c r="P119" s="47">
        <f t="shared" si="11"/>
        <v>0</v>
      </c>
      <c r="Q119" s="55"/>
      <c r="R119" s="45">
        <f t="shared" si="12"/>
        <v>0</v>
      </c>
      <c r="S119" s="48">
        <f t="shared" si="13"/>
        <v>0</v>
      </c>
    </row>
    <row r="120" spans="2:19">
      <c r="B120" s="60"/>
      <c r="C120" s="42"/>
      <c r="D120" s="42"/>
      <c r="E120" s="50"/>
      <c r="F120" s="49"/>
      <c r="G120" s="54"/>
      <c r="H120" s="43"/>
      <c r="I120" s="43"/>
      <c r="J120" s="43"/>
      <c r="K120" s="56"/>
      <c r="L120" s="44">
        <f t="shared" si="7"/>
        <v>0</v>
      </c>
      <c r="M120" s="45">
        <f t="shared" si="8"/>
        <v>0</v>
      </c>
      <c r="N120" s="46">
        <f t="shared" si="9"/>
        <v>0</v>
      </c>
      <c r="O120" s="46">
        <f t="shared" si="10"/>
        <v>0</v>
      </c>
      <c r="P120" s="47">
        <f t="shared" si="11"/>
        <v>0</v>
      </c>
      <c r="Q120" s="55"/>
      <c r="R120" s="45">
        <f t="shared" si="12"/>
        <v>0</v>
      </c>
      <c r="S120" s="48">
        <f t="shared" si="13"/>
        <v>0</v>
      </c>
    </row>
    <row r="121" spans="2:19">
      <c r="B121" s="60"/>
      <c r="C121" s="42"/>
      <c r="D121" s="42"/>
      <c r="E121" s="50"/>
      <c r="F121" s="49"/>
      <c r="G121" s="54"/>
      <c r="H121" s="43"/>
      <c r="I121" s="43"/>
      <c r="J121" s="43"/>
      <c r="K121" s="56"/>
      <c r="L121" s="44">
        <f t="shared" si="7"/>
        <v>0</v>
      </c>
      <c r="M121" s="45">
        <f t="shared" si="8"/>
        <v>0</v>
      </c>
      <c r="N121" s="46">
        <f t="shared" si="9"/>
        <v>0</v>
      </c>
      <c r="O121" s="46">
        <f t="shared" si="10"/>
        <v>0</v>
      </c>
      <c r="P121" s="47">
        <f t="shared" si="11"/>
        <v>0</v>
      </c>
      <c r="Q121" s="55"/>
      <c r="R121" s="45">
        <f t="shared" si="12"/>
        <v>0</v>
      </c>
      <c r="S121" s="48">
        <f t="shared" si="13"/>
        <v>0</v>
      </c>
    </row>
    <row r="122" spans="2:19">
      <c r="B122" s="60"/>
      <c r="C122" s="42"/>
      <c r="D122" s="42"/>
      <c r="E122" s="50"/>
      <c r="F122" s="49"/>
      <c r="G122" s="54"/>
      <c r="H122" s="43"/>
      <c r="I122" s="43"/>
      <c r="J122" s="43"/>
      <c r="K122" s="56"/>
      <c r="L122" s="44">
        <f t="shared" si="7"/>
        <v>0</v>
      </c>
      <c r="M122" s="45">
        <f t="shared" si="8"/>
        <v>0</v>
      </c>
      <c r="N122" s="46">
        <f t="shared" si="9"/>
        <v>0</v>
      </c>
      <c r="O122" s="46">
        <f t="shared" si="10"/>
        <v>0</v>
      </c>
      <c r="P122" s="47">
        <f t="shared" si="11"/>
        <v>0</v>
      </c>
      <c r="Q122" s="55"/>
      <c r="R122" s="45">
        <f t="shared" si="12"/>
        <v>0</v>
      </c>
      <c r="S122" s="48">
        <f t="shared" si="13"/>
        <v>0</v>
      </c>
    </row>
    <row r="123" spans="2:19">
      <c r="B123" s="60"/>
      <c r="C123" s="42"/>
      <c r="D123" s="42"/>
      <c r="E123" s="50"/>
      <c r="F123" s="49"/>
      <c r="G123" s="54"/>
      <c r="H123" s="43"/>
      <c r="I123" s="43"/>
      <c r="J123" s="43"/>
      <c r="K123" s="56"/>
      <c r="L123" s="44">
        <f t="shared" si="7"/>
        <v>0</v>
      </c>
      <c r="M123" s="45">
        <f t="shared" si="8"/>
        <v>0</v>
      </c>
      <c r="N123" s="46">
        <f t="shared" si="9"/>
        <v>0</v>
      </c>
      <c r="O123" s="46">
        <f t="shared" si="10"/>
        <v>0</v>
      </c>
      <c r="P123" s="47">
        <f t="shared" si="11"/>
        <v>0</v>
      </c>
      <c r="Q123" s="55"/>
      <c r="R123" s="45">
        <f t="shared" si="12"/>
        <v>0</v>
      </c>
      <c r="S123" s="48">
        <f t="shared" si="13"/>
        <v>0</v>
      </c>
    </row>
    <row r="124" spans="2:19">
      <c r="B124" s="60"/>
      <c r="C124" s="42"/>
      <c r="D124" s="42"/>
      <c r="E124" s="50"/>
      <c r="F124" s="49"/>
      <c r="G124" s="54"/>
      <c r="H124" s="43"/>
      <c r="I124" s="43"/>
      <c r="J124" s="43"/>
      <c r="K124" s="56"/>
      <c r="L124" s="44">
        <f t="shared" si="7"/>
        <v>0</v>
      </c>
      <c r="M124" s="45">
        <f t="shared" si="8"/>
        <v>0</v>
      </c>
      <c r="N124" s="46">
        <f t="shared" si="9"/>
        <v>0</v>
      </c>
      <c r="O124" s="46">
        <f t="shared" si="10"/>
        <v>0</v>
      </c>
      <c r="P124" s="47">
        <f t="shared" si="11"/>
        <v>0</v>
      </c>
      <c r="Q124" s="55"/>
      <c r="R124" s="45">
        <f t="shared" si="12"/>
        <v>0</v>
      </c>
      <c r="S124" s="48">
        <f t="shared" si="13"/>
        <v>0</v>
      </c>
    </row>
    <row r="125" spans="2:19">
      <c r="B125" s="60"/>
      <c r="C125" s="42"/>
      <c r="D125" s="42"/>
      <c r="E125" s="50"/>
      <c r="F125" s="49"/>
      <c r="G125" s="54"/>
      <c r="H125" s="43"/>
      <c r="I125" s="43"/>
      <c r="J125" s="43"/>
      <c r="K125" s="56"/>
      <c r="L125" s="44">
        <f t="shared" si="7"/>
        <v>0</v>
      </c>
      <c r="M125" s="45">
        <f t="shared" si="8"/>
        <v>0</v>
      </c>
      <c r="N125" s="46">
        <f t="shared" si="9"/>
        <v>0</v>
      </c>
      <c r="O125" s="46">
        <f t="shared" si="10"/>
        <v>0</v>
      </c>
      <c r="P125" s="47">
        <f t="shared" si="11"/>
        <v>0</v>
      </c>
      <c r="Q125" s="55"/>
      <c r="R125" s="45">
        <f t="shared" si="12"/>
        <v>0</v>
      </c>
      <c r="S125" s="48">
        <f t="shared" si="13"/>
        <v>0</v>
      </c>
    </row>
    <row r="126" spans="2:19">
      <c r="B126" s="60"/>
      <c r="C126" s="42"/>
      <c r="D126" s="42"/>
      <c r="E126" s="50"/>
      <c r="F126" s="49"/>
      <c r="G126" s="54"/>
      <c r="H126" s="43"/>
      <c r="I126" s="43"/>
      <c r="J126" s="43"/>
      <c r="K126" s="56"/>
      <c r="L126" s="44">
        <f t="shared" si="7"/>
        <v>0</v>
      </c>
      <c r="M126" s="45">
        <f t="shared" si="8"/>
        <v>0</v>
      </c>
      <c r="N126" s="46">
        <f t="shared" si="9"/>
        <v>0</v>
      </c>
      <c r="O126" s="46">
        <f t="shared" si="10"/>
        <v>0</v>
      </c>
      <c r="P126" s="47">
        <f t="shared" si="11"/>
        <v>0</v>
      </c>
      <c r="Q126" s="55"/>
      <c r="R126" s="45">
        <f t="shared" si="12"/>
        <v>0</v>
      </c>
      <c r="S126" s="48">
        <f t="shared" si="13"/>
        <v>0</v>
      </c>
    </row>
    <row r="127" spans="2:19">
      <c r="B127" s="60"/>
      <c r="C127" s="42"/>
      <c r="D127" s="42"/>
      <c r="E127" s="50"/>
      <c r="F127" s="49"/>
      <c r="G127" s="54"/>
      <c r="H127" s="43"/>
      <c r="I127" s="43"/>
      <c r="J127" s="43"/>
      <c r="K127" s="56"/>
      <c r="L127" s="44">
        <f t="shared" si="7"/>
        <v>0</v>
      </c>
      <c r="M127" s="45">
        <f t="shared" si="8"/>
        <v>0</v>
      </c>
      <c r="N127" s="46">
        <f t="shared" si="9"/>
        <v>0</v>
      </c>
      <c r="O127" s="46">
        <f t="shared" si="10"/>
        <v>0</v>
      </c>
      <c r="P127" s="47">
        <f t="shared" si="11"/>
        <v>0</v>
      </c>
      <c r="Q127" s="55"/>
      <c r="R127" s="45">
        <f t="shared" si="12"/>
        <v>0</v>
      </c>
      <c r="S127" s="48">
        <f t="shared" si="13"/>
        <v>0</v>
      </c>
    </row>
    <row r="128" spans="2:19">
      <c r="B128" s="60"/>
      <c r="C128" s="42"/>
      <c r="D128" s="42"/>
      <c r="E128" s="50"/>
      <c r="F128" s="49"/>
      <c r="G128" s="54"/>
      <c r="H128" s="43"/>
      <c r="I128" s="43"/>
      <c r="J128" s="43"/>
      <c r="K128" s="56"/>
      <c r="L128" s="44">
        <f t="shared" si="7"/>
        <v>0</v>
      </c>
      <c r="M128" s="45">
        <f t="shared" si="8"/>
        <v>0</v>
      </c>
      <c r="N128" s="46">
        <f t="shared" si="9"/>
        <v>0</v>
      </c>
      <c r="O128" s="46">
        <f t="shared" si="10"/>
        <v>0</v>
      </c>
      <c r="P128" s="47">
        <f t="shared" si="11"/>
        <v>0</v>
      </c>
      <c r="Q128" s="55"/>
      <c r="R128" s="45">
        <f t="shared" si="12"/>
        <v>0</v>
      </c>
      <c r="S128" s="48">
        <f t="shared" si="13"/>
        <v>0</v>
      </c>
    </row>
    <row r="129" spans="2:19">
      <c r="B129" s="60"/>
      <c r="C129" s="42"/>
      <c r="D129" s="42"/>
      <c r="E129" s="50"/>
      <c r="F129" s="49"/>
      <c r="G129" s="54"/>
      <c r="H129" s="43"/>
      <c r="I129" s="43"/>
      <c r="J129" s="43"/>
      <c r="K129" s="56"/>
      <c r="L129" s="44">
        <f t="shared" si="7"/>
        <v>0</v>
      </c>
      <c r="M129" s="45">
        <f t="shared" si="8"/>
        <v>0</v>
      </c>
      <c r="N129" s="46">
        <f t="shared" si="9"/>
        <v>0</v>
      </c>
      <c r="O129" s="46">
        <f t="shared" si="10"/>
        <v>0</v>
      </c>
      <c r="P129" s="47">
        <f t="shared" si="11"/>
        <v>0</v>
      </c>
      <c r="Q129" s="55"/>
      <c r="R129" s="45">
        <f t="shared" si="12"/>
        <v>0</v>
      </c>
      <c r="S129" s="48">
        <f t="shared" si="13"/>
        <v>0</v>
      </c>
    </row>
    <row r="130" spans="2:19">
      <c r="B130" s="60"/>
      <c r="C130" s="42"/>
      <c r="D130" s="42"/>
      <c r="E130" s="50"/>
      <c r="F130" s="49"/>
      <c r="G130" s="54"/>
      <c r="H130" s="43"/>
      <c r="I130" s="43"/>
      <c r="J130" s="43"/>
      <c r="K130" s="56"/>
      <c r="L130" s="44">
        <f t="shared" si="7"/>
        <v>0</v>
      </c>
      <c r="M130" s="45">
        <f t="shared" si="8"/>
        <v>0</v>
      </c>
      <c r="N130" s="46">
        <f t="shared" si="9"/>
        <v>0</v>
      </c>
      <c r="O130" s="46">
        <f t="shared" si="10"/>
        <v>0</v>
      </c>
      <c r="P130" s="47">
        <f t="shared" si="11"/>
        <v>0</v>
      </c>
      <c r="Q130" s="55"/>
      <c r="R130" s="45">
        <f t="shared" si="12"/>
        <v>0</v>
      </c>
      <c r="S130" s="48">
        <f t="shared" si="13"/>
        <v>0</v>
      </c>
    </row>
    <row r="131" spans="2:19">
      <c r="B131" s="60"/>
      <c r="C131" s="42"/>
      <c r="D131" s="42"/>
      <c r="E131" s="50"/>
      <c r="F131" s="49"/>
      <c r="G131" s="54"/>
      <c r="H131" s="43"/>
      <c r="I131" s="43"/>
      <c r="J131" s="43"/>
      <c r="K131" s="56"/>
      <c r="L131" s="44">
        <f t="shared" si="7"/>
        <v>0</v>
      </c>
      <c r="M131" s="45">
        <f t="shared" si="8"/>
        <v>0</v>
      </c>
      <c r="N131" s="46">
        <f t="shared" si="9"/>
        <v>0</v>
      </c>
      <c r="O131" s="46">
        <f t="shared" si="10"/>
        <v>0</v>
      </c>
      <c r="P131" s="47">
        <f t="shared" si="11"/>
        <v>0</v>
      </c>
      <c r="Q131" s="55"/>
      <c r="R131" s="45">
        <f t="shared" si="12"/>
        <v>0</v>
      </c>
      <c r="S131" s="48">
        <f t="shared" si="13"/>
        <v>0</v>
      </c>
    </row>
    <row r="132" spans="2:19">
      <c r="B132" s="60"/>
      <c r="C132" s="42"/>
      <c r="D132" s="42"/>
      <c r="E132" s="50"/>
      <c r="F132" s="49"/>
      <c r="G132" s="54"/>
      <c r="H132" s="43"/>
      <c r="I132" s="43"/>
      <c r="J132" s="43"/>
      <c r="K132" s="56"/>
      <c r="L132" s="44">
        <f t="shared" si="7"/>
        <v>0</v>
      </c>
      <c r="M132" s="45">
        <f t="shared" si="8"/>
        <v>0</v>
      </c>
      <c r="N132" s="46">
        <f t="shared" si="9"/>
        <v>0</v>
      </c>
      <c r="O132" s="46">
        <f t="shared" si="10"/>
        <v>0</v>
      </c>
      <c r="P132" s="47">
        <f t="shared" si="11"/>
        <v>0</v>
      </c>
      <c r="Q132" s="55"/>
      <c r="R132" s="45">
        <f t="shared" si="12"/>
        <v>0</v>
      </c>
      <c r="S132" s="48">
        <f t="shared" si="13"/>
        <v>0</v>
      </c>
    </row>
    <row r="133" spans="2:19">
      <c r="B133" s="60"/>
      <c r="C133" s="42"/>
      <c r="D133" s="42"/>
      <c r="E133" s="50"/>
      <c r="F133" s="49"/>
      <c r="G133" s="54"/>
      <c r="H133" s="43"/>
      <c r="I133" s="43"/>
      <c r="J133" s="43"/>
      <c r="K133" s="56"/>
      <c r="L133" s="44">
        <f t="shared" ref="L133:L153" si="14">IFERROR(ROUND(J133/I133,3),0)</f>
        <v>0</v>
      </c>
      <c r="M133" s="45">
        <f t="shared" ref="M133:M153" si="15">IFERROR(ROUND(H133/L133,0),0)</f>
        <v>0</v>
      </c>
      <c r="N133" s="46">
        <f t="shared" ref="N133:N153" si="16">IFERROR(ROUND((K133*PI())/L133,0),0)</f>
        <v>0</v>
      </c>
      <c r="O133" s="46">
        <f t="shared" ref="O133:O153" si="17">ROUND(((((K133*PI())*M133)/60)*0.00328084),1)</f>
        <v>0</v>
      </c>
      <c r="P133" s="47">
        <f t="shared" ref="P133:P153" si="18">ROUND(O133/1.46667,1)</f>
        <v>0</v>
      </c>
      <c r="Q133" s="55"/>
      <c r="R133" s="45">
        <f t="shared" ref="R133:R153" si="19">IF(M133-Q133&lt;&gt;M133,Q133-M133,0)</f>
        <v>0</v>
      </c>
      <c r="S133" s="48">
        <f t="shared" ref="S133:S153" si="20">IFERROR(IF(R133&lt;&gt;0,(Q133-M133)/M133,0),0)</f>
        <v>0</v>
      </c>
    </row>
    <row r="134" spans="2:19">
      <c r="B134" s="60"/>
      <c r="C134" s="42"/>
      <c r="D134" s="42"/>
      <c r="E134" s="50"/>
      <c r="F134" s="49"/>
      <c r="G134" s="54"/>
      <c r="H134" s="43"/>
      <c r="I134" s="43"/>
      <c r="J134" s="43"/>
      <c r="K134" s="56"/>
      <c r="L134" s="44">
        <f t="shared" si="14"/>
        <v>0</v>
      </c>
      <c r="M134" s="45">
        <f t="shared" si="15"/>
        <v>0</v>
      </c>
      <c r="N134" s="46">
        <f t="shared" si="16"/>
        <v>0</v>
      </c>
      <c r="O134" s="46">
        <f t="shared" si="17"/>
        <v>0</v>
      </c>
      <c r="P134" s="47">
        <f t="shared" si="18"/>
        <v>0</v>
      </c>
      <c r="Q134" s="55"/>
      <c r="R134" s="45">
        <f t="shared" si="19"/>
        <v>0</v>
      </c>
      <c r="S134" s="48">
        <f t="shared" si="20"/>
        <v>0</v>
      </c>
    </row>
    <row r="135" spans="2:19">
      <c r="B135" s="60"/>
      <c r="C135" s="42"/>
      <c r="D135" s="42"/>
      <c r="E135" s="50"/>
      <c r="F135" s="49"/>
      <c r="G135" s="54"/>
      <c r="H135" s="43"/>
      <c r="I135" s="43"/>
      <c r="J135" s="43"/>
      <c r="K135" s="56"/>
      <c r="L135" s="44">
        <f t="shared" si="14"/>
        <v>0</v>
      </c>
      <c r="M135" s="45">
        <f t="shared" si="15"/>
        <v>0</v>
      </c>
      <c r="N135" s="46">
        <f t="shared" si="16"/>
        <v>0</v>
      </c>
      <c r="O135" s="46">
        <f t="shared" si="17"/>
        <v>0</v>
      </c>
      <c r="P135" s="47">
        <f t="shared" si="18"/>
        <v>0</v>
      </c>
      <c r="Q135" s="55"/>
      <c r="R135" s="45">
        <f t="shared" si="19"/>
        <v>0</v>
      </c>
      <c r="S135" s="48">
        <f t="shared" si="20"/>
        <v>0</v>
      </c>
    </row>
    <row r="136" spans="2:19">
      <c r="B136" s="60"/>
      <c r="C136" s="42"/>
      <c r="D136" s="42"/>
      <c r="E136" s="50"/>
      <c r="F136" s="49"/>
      <c r="G136" s="54"/>
      <c r="H136" s="43"/>
      <c r="I136" s="43"/>
      <c r="J136" s="43"/>
      <c r="K136" s="56"/>
      <c r="L136" s="44">
        <f t="shared" si="14"/>
        <v>0</v>
      </c>
      <c r="M136" s="45">
        <f t="shared" si="15"/>
        <v>0</v>
      </c>
      <c r="N136" s="46">
        <f t="shared" si="16"/>
        <v>0</v>
      </c>
      <c r="O136" s="46">
        <f t="shared" si="17"/>
        <v>0</v>
      </c>
      <c r="P136" s="47">
        <f t="shared" si="18"/>
        <v>0</v>
      </c>
      <c r="Q136" s="55"/>
      <c r="R136" s="45">
        <f t="shared" si="19"/>
        <v>0</v>
      </c>
      <c r="S136" s="48">
        <f t="shared" si="20"/>
        <v>0</v>
      </c>
    </row>
    <row r="137" spans="2:19">
      <c r="B137" s="60"/>
      <c r="C137" s="42"/>
      <c r="D137" s="42"/>
      <c r="E137" s="50"/>
      <c r="F137" s="49"/>
      <c r="G137" s="54"/>
      <c r="H137" s="43"/>
      <c r="I137" s="43"/>
      <c r="J137" s="43"/>
      <c r="K137" s="56"/>
      <c r="L137" s="44">
        <f t="shared" si="14"/>
        <v>0</v>
      </c>
      <c r="M137" s="45">
        <f t="shared" si="15"/>
        <v>0</v>
      </c>
      <c r="N137" s="46">
        <f t="shared" si="16"/>
        <v>0</v>
      </c>
      <c r="O137" s="46">
        <f t="shared" si="17"/>
        <v>0</v>
      </c>
      <c r="P137" s="47">
        <f t="shared" si="18"/>
        <v>0</v>
      </c>
      <c r="Q137" s="55"/>
      <c r="R137" s="45">
        <f t="shared" si="19"/>
        <v>0</v>
      </c>
      <c r="S137" s="48">
        <f t="shared" si="20"/>
        <v>0</v>
      </c>
    </row>
    <row r="138" spans="2:19">
      <c r="B138" s="60"/>
      <c r="C138" s="42"/>
      <c r="D138" s="42"/>
      <c r="E138" s="50"/>
      <c r="F138" s="49"/>
      <c r="G138" s="54"/>
      <c r="H138" s="43"/>
      <c r="I138" s="43"/>
      <c r="J138" s="43"/>
      <c r="K138" s="56"/>
      <c r="L138" s="44">
        <f t="shared" si="14"/>
        <v>0</v>
      </c>
      <c r="M138" s="45">
        <f t="shared" si="15"/>
        <v>0</v>
      </c>
      <c r="N138" s="46">
        <f t="shared" si="16"/>
        <v>0</v>
      </c>
      <c r="O138" s="46">
        <f t="shared" si="17"/>
        <v>0</v>
      </c>
      <c r="P138" s="47">
        <f t="shared" si="18"/>
        <v>0</v>
      </c>
      <c r="Q138" s="55"/>
      <c r="R138" s="45">
        <f t="shared" si="19"/>
        <v>0</v>
      </c>
      <c r="S138" s="48">
        <f t="shared" si="20"/>
        <v>0</v>
      </c>
    </row>
    <row r="139" spans="2:19">
      <c r="B139" s="60"/>
      <c r="C139" s="42"/>
      <c r="D139" s="42"/>
      <c r="E139" s="50"/>
      <c r="F139" s="49"/>
      <c r="G139" s="54"/>
      <c r="H139" s="43"/>
      <c r="I139" s="43"/>
      <c r="J139" s="43"/>
      <c r="K139" s="56"/>
      <c r="L139" s="44">
        <f t="shared" si="14"/>
        <v>0</v>
      </c>
      <c r="M139" s="45">
        <f t="shared" si="15"/>
        <v>0</v>
      </c>
      <c r="N139" s="46">
        <f t="shared" si="16"/>
        <v>0</v>
      </c>
      <c r="O139" s="46">
        <f t="shared" si="17"/>
        <v>0</v>
      </c>
      <c r="P139" s="47">
        <f t="shared" si="18"/>
        <v>0</v>
      </c>
      <c r="Q139" s="55"/>
      <c r="R139" s="45">
        <f t="shared" si="19"/>
        <v>0</v>
      </c>
      <c r="S139" s="48">
        <f t="shared" si="20"/>
        <v>0</v>
      </c>
    </row>
    <row r="140" spans="2:19">
      <c r="B140" s="60"/>
      <c r="C140" s="42"/>
      <c r="D140" s="42"/>
      <c r="E140" s="50"/>
      <c r="F140" s="49"/>
      <c r="G140" s="54"/>
      <c r="H140" s="43"/>
      <c r="I140" s="43"/>
      <c r="J140" s="43"/>
      <c r="K140" s="56"/>
      <c r="L140" s="44">
        <f t="shared" si="14"/>
        <v>0</v>
      </c>
      <c r="M140" s="45">
        <f t="shared" si="15"/>
        <v>0</v>
      </c>
      <c r="N140" s="46">
        <f t="shared" si="16"/>
        <v>0</v>
      </c>
      <c r="O140" s="46">
        <f t="shared" si="17"/>
        <v>0</v>
      </c>
      <c r="P140" s="47">
        <f t="shared" si="18"/>
        <v>0</v>
      </c>
      <c r="Q140" s="55"/>
      <c r="R140" s="45">
        <f t="shared" si="19"/>
        <v>0</v>
      </c>
      <c r="S140" s="48">
        <f t="shared" si="20"/>
        <v>0</v>
      </c>
    </row>
    <row r="141" spans="2:19">
      <c r="B141" s="60"/>
      <c r="C141" s="42"/>
      <c r="D141" s="42"/>
      <c r="E141" s="50"/>
      <c r="F141" s="49"/>
      <c r="G141" s="54"/>
      <c r="H141" s="43"/>
      <c r="I141" s="43"/>
      <c r="J141" s="43"/>
      <c r="K141" s="56"/>
      <c r="L141" s="44">
        <f t="shared" si="14"/>
        <v>0</v>
      </c>
      <c r="M141" s="45">
        <f t="shared" si="15"/>
        <v>0</v>
      </c>
      <c r="N141" s="46">
        <f t="shared" si="16"/>
        <v>0</v>
      </c>
      <c r="O141" s="46">
        <f t="shared" si="17"/>
        <v>0</v>
      </c>
      <c r="P141" s="47">
        <f t="shared" si="18"/>
        <v>0</v>
      </c>
      <c r="Q141" s="55"/>
      <c r="R141" s="45">
        <f t="shared" si="19"/>
        <v>0</v>
      </c>
      <c r="S141" s="48">
        <f t="shared" si="20"/>
        <v>0</v>
      </c>
    </row>
    <row r="142" spans="2:19">
      <c r="B142" s="60"/>
      <c r="C142" s="42"/>
      <c r="D142" s="42"/>
      <c r="E142" s="50"/>
      <c r="F142" s="49"/>
      <c r="G142" s="54"/>
      <c r="H142" s="43"/>
      <c r="I142" s="43"/>
      <c r="J142" s="43"/>
      <c r="K142" s="56"/>
      <c r="L142" s="44">
        <f t="shared" si="14"/>
        <v>0</v>
      </c>
      <c r="M142" s="45">
        <f t="shared" si="15"/>
        <v>0</v>
      </c>
      <c r="N142" s="46">
        <f t="shared" si="16"/>
        <v>0</v>
      </c>
      <c r="O142" s="46">
        <f t="shared" si="17"/>
        <v>0</v>
      </c>
      <c r="P142" s="47">
        <f t="shared" si="18"/>
        <v>0</v>
      </c>
      <c r="Q142" s="55"/>
      <c r="R142" s="45">
        <f t="shared" si="19"/>
        <v>0</v>
      </c>
      <c r="S142" s="48">
        <f t="shared" si="20"/>
        <v>0</v>
      </c>
    </row>
    <row r="143" spans="2:19">
      <c r="B143" s="60"/>
      <c r="C143" s="42"/>
      <c r="D143" s="42"/>
      <c r="E143" s="50"/>
      <c r="F143" s="49"/>
      <c r="G143" s="54"/>
      <c r="H143" s="43"/>
      <c r="I143" s="43"/>
      <c r="J143" s="43"/>
      <c r="K143" s="56"/>
      <c r="L143" s="44">
        <f t="shared" si="14"/>
        <v>0</v>
      </c>
      <c r="M143" s="45">
        <f t="shared" si="15"/>
        <v>0</v>
      </c>
      <c r="N143" s="46">
        <f t="shared" si="16"/>
        <v>0</v>
      </c>
      <c r="O143" s="46">
        <f t="shared" si="17"/>
        <v>0</v>
      </c>
      <c r="P143" s="47">
        <f t="shared" si="18"/>
        <v>0</v>
      </c>
      <c r="Q143" s="55"/>
      <c r="R143" s="45">
        <f t="shared" si="19"/>
        <v>0</v>
      </c>
      <c r="S143" s="48">
        <f t="shared" si="20"/>
        <v>0</v>
      </c>
    </row>
    <row r="144" spans="2:19">
      <c r="B144" s="60"/>
      <c r="C144" s="42"/>
      <c r="D144" s="42"/>
      <c r="E144" s="50"/>
      <c r="F144" s="49"/>
      <c r="G144" s="54"/>
      <c r="H144" s="43"/>
      <c r="I144" s="43"/>
      <c r="J144" s="43"/>
      <c r="K144" s="56"/>
      <c r="L144" s="44">
        <f t="shared" si="14"/>
        <v>0</v>
      </c>
      <c r="M144" s="45">
        <f t="shared" si="15"/>
        <v>0</v>
      </c>
      <c r="N144" s="46">
        <f t="shared" si="16"/>
        <v>0</v>
      </c>
      <c r="O144" s="46">
        <f t="shared" si="17"/>
        <v>0</v>
      </c>
      <c r="P144" s="47">
        <f t="shared" si="18"/>
        <v>0</v>
      </c>
      <c r="Q144" s="55"/>
      <c r="R144" s="45">
        <f t="shared" si="19"/>
        <v>0</v>
      </c>
      <c r="S144" s="48">
        <f t="shared" si="20"/>
        <v>0</v>
      </c>
    </row>
    <row r="145" spans="2:19">
      <c r="B145" s="60"/>
      <c r="C145" s="42"/>
      <c r="D145" s="42"/>
      <c r="E145" s="50"/>
      <c r="F145" s="49"/>
      <c r="G145" s="54"/>
      <c r="H145" s="43"/>
      <c r="I145" s="43"/>
      <c r="J145" s="43"/>
      <c r="K145" s="56"/>
      <c r="L145" s="44">
        <f t="shared" si="14"/>
        <v>0</v>
      </c>
      <c r="M145" s="45">
        <f t="shared" si="15"/>
        <v>0</v>
      </c>
      <c r="N145" s="46">
        <f t="shared" si="16"/>
        <v>0</v>
      </c>
      <c r="O145" s="46">
        <f t="shared" si="17"/>
        <v>0</v>
      </c>
      <c r="P145" s="47">
        <f t="shared" si="18"/>
        <v>0</v>
      </c>
      <c r="Q145" s="55"/>
      <c r="R145" s="45">
        <f t="shared" si="19"/>
        <v>0</v>
      </c>
      <c r="S145" s="48">
        <f t="shared" si="20"/>
        <v>0</v>
      </c>
    </row>
    <row r="146" spans="2:19">
      <c r="B146" s="60"/>
      <c r="C146" s="42"/>
      <c r="D146" s="42"/>
      <c r="E146" s="50"/>
      <c r="F146" s="49"/>
      <c r="G146" s="54"/>
      <c r="H146" s="43"/>
      <c r="I146" s="43"/>
      <c r="J146" s="43"/>
      <c r="K146" s="56"/>
      <c r="L146" s="44">
        <f t="shared" si="14"/>
        <v>0</v>
      </c>
      <c r="M146" s="45">
        <f t="shared" si="15"/>
        <v>0</v>
      </c>
      <c r="N146" s="46">
        <f t="shared" si="16"/>
        <v>0</v>
      </c>
      <c r="O146" s="46">
        <f t="shared" si="17"/>
        <v>0</v>
      </c>
      <c r="P146" s="47">
        <f t="shared" si="18"/>
        <v>0</v>
      </c>
      <c r="Q146" s="55"/>
      <c r="R146" s="45">
        <f t="shared" si="19"/>
        <v>0</v>
      </c>
      <c r="S146" s="48">
        <f t="shared" si="20"/>
        <v>0</v>
      </c>
    </row>
    <row r="147" spans="2:19">
      <c r="B147" s="60"/>
      <c r="C147" s="42"/>
      <c r="D147" s="42"/>
      <c r="E147" s="50"/>
      <c r="F147" s="49"/>
      <c r="G147" s="54"/>
      <c r="H147" s="43"/>
      <c r="I147" s="43"/>
      <c r="J147" s="43"/>
      <c r="K147" s="56"/>
      <c r="L147" s="44">
        <f t="shared" si="14"/>
        <v>0</v>
      </c>
      <c r="M147" s="45">
        <f t="shared" si="15"/>
        <v>0</v>
      </c>
      <c r="N147" s="46">
        <f t="shared" si="16"/>
        <v>0</v>
      </c>
      <c r="O147" s="46">
        <f t="shared" si="17"/>
        <v>0</v>
      </c>
      <c r="P147" s="47">
        <f t="shared" si="18"/>
        <v>0</v>
      </c>
      <c r="Q147" s="55"/>
      <c r="R147" s="45">
        <f t="shared" si="19"/>
        <v>0</v>
      </c>
      <c r="S147" s="48">
        <f t="shared" si="20"/>
        <v>0</v>
      </c>
    </row>
    <row r="148" spans="2:19">
      <c r="B148" s="60"/>
      <c r="C148" s="42"/>
      <c r="D148" s="42"/>
      <c r="E148" s="50"/>
      <c r="F148" s="49"/>
      <c r="G148" s="54"/>
      <c r="H148" s="43"/>
      <c r="I148" s="43"/>
      <c r="J148" s="43"/>
      <c r="K148" s="56"/>
      <c r="L148" s="44">
        <f t="shared" si="14"/>
        <v>0</v>
      </c>
      <c r="M148" s="45">
        <f t="shared" si="15"/>
        <v>0</v>
      </c>
      <c r="N148" s="46">
        <f t="shared" si="16"/>
        <v>0</v>
      </c>
      <c r="O148" s="46">
        <f t="shared" si="17"/>
        <v>0</v>
      </c>
      <c r="P148" s="47">
        <f t="shared" si="18"/>
        <v>0</v>
      </c>
      <c r="Q148" s="55"/>
      <c r="R148" s="45">
        <f t="shared" si="19"/>
        <v>0</v>
      </c>
      <c r="S148" s="48">
        <f t="shared" si="20"/>
        <v>0</v>
      </c>
    </row>
    <row r="149" spans="2:19">
      <c r="B149" s="60"/>
      <c r="C149" s="42"/>
      <c r="D149" s="42"/>
      <c r="E149" s="50"/>
      <c r="F149" s="49"/>
      <c r="G149" s="54"/>
      <c r="H149" s="43"/>
      <c r="I149" s="43"/>
      <c r="J149" s="43"/>
      <c r="K149" s="56"/>
      <c r="L149" s="44">
        <f t="shared" si="14"/>
        <v>0</v>
      </c>
      <c r="M149" s="45">
        <f t="shared" si="15"/>
        <v>0</v>
      </c>
      <c r="N149" s="46">
        <f t="shared" si="16"/>
        <v>0</v>
      </c>
      <c r="O149" s="46">
        <f t="shared" si="17"/>
        <v>0</v>
      </c>
      <c r="P149" s="47">
        <f t="shared" si="18"/>
        <v>0</v>
      </c>
      <c r="Q149" s="55"/>
      <c r="R149" s="45">
        <f t="shared" si="19"/>
        <v>0</v>
      </c>
      <c r="S149" s="48">
        <f t="shared" si="20"/>
        <v>0</v>
      </c>
    </row>
    <row r="150" spans="2:19">
      <c r="B150" s="60"/>
      <c r="C150" s="42"/>
      <c r="D150" s="42"/>
      <c r="E150" s="50"/>
      <c r="F150" s="49"/>
      <c r="G150" s="54"/>
      <c r="H150" s="43"/>
      <c r="I150" s="43"/>
      <c r="J150" s="43"/>
      <c r="K150" s="56"/>
      <c r="L150" s="44">
        <f t="shared" si="14"/>
        <v>0</v>
      </c>
      <c r="M150" s="45">
        <f t="shared" si="15"/>
        <v>0</v>
      </c>
      <c r="N150" s="46">
        <f t="shared" si="16"/>
        <v>0</v>
      </c>
      <c r="O150" s="46">
        <f t="shared" si="17"/>
        <v>0</v>
      </c>
      <c r="P150" s="47">
        <f t="shared" si="18"/>
        <v>0</v>
      </c>
      <c r="Q150" s="55"/>
      <c r="R150" s="45">
        <f t="shared" si="19"/>
        <v>0</v>
      </c>
      <c r="S150" s="48">
        <f t="shared" si="20"/>
        <v>0</v>
      </c>
    </row>
    <row r="151" spans="2:19">
      <c r="B151" s="60"/>
      <c r="C151" s="42"/>
      <c r="D151" s="42"/>
      <c r="E151" s="50"/>
      <c r="F151" s="49"/>
      <c r="G151" s="54"/>
      <c r="H151" s="43"/>
      <c r="I151" s="43"/>
      <c r="J151" s="43"/>
      <c r="K151" s="56"/>
      <c r="L151" s="44">
        <f t="shared" si="14"/>
        <v>0</v>
      </c>
      <c r="M151" s="45">
        <f t="shared" si="15"/>
        <v>0</v>
      </c>
      <c r="N151" s="46">
        <f t="shared" si="16"/>
        <v>0</v>
      </c>
      <c r="O151" s="46">
        <f t="shared" si="17"/>
        <v>0</v>
      </c>
      <c r="P151" s="47">
        <f t="shared" si="18"/>
        <v>0</v>
      </c>
      <c r="Q151" s="55"/>
      <c r="R151" s="45">
        <f t="shared" si="19"/>
        <v>0</v>
      </c>
      <c r="S151" s="48">
        <f t="shared" si="20"/>
        <v>0</v>
      </c>
    </row>
    <row r="152" spans="2:19">
      <c r="B152" s="60"/>
      <c r="C152" s="42"/>
      <c r="D152" s="42"/>
      <c r="E152" s="50"/>
      <c r="F152" s="49"/>
      <c r="G152" s="54"/>
      <c r="H152" s="43"/>
      <c r="I152" s="43"/>
      <c r="J152" s="43"/>
      <c r="K152" s="56"/>
      <c r="L152" s="44">
        <f t="shared" si="14"/>
        <v>0</v>
      </c>
      <c r="M152" s="45">
        <f t="shared" si="15"/>
        <v>0</v>
      </c>
      <c r="N152" s="46">
        <f t="shared" si="16"/>
        <v>0</v>
      </c>
      <c r="O152" s="46">
        <f t="shared" si="17"/>
        <v>0</v>
      </c>
      <c r="P152" s="47">
        <f t="shared" si="18"/>
        <v>0</v>
      </c>
      <c r="Q152" s="55"/>
      <c r="R152" s="45">
        <f t="shared" si="19"/>
        <v>0</v>
      </c>
      <c r="S152" s="48">
        <f t="shared" si="20"/>
        <v>0</v>
      </c>
    </row>
    <row r="153" spans="2:19">
      <c r="B153" s="60"/>
      <c r="C153" s="42"/>
      <c r="D153" s="42"/>
      <c r="E153" s="50"/>
      <c r="F153" s="49"/>
      <c r="G153" s="54"/>
      <c r="H153" s="43"/>
      <c r="I153" s="43"/>
      <c r="J153" s="43"/>
      <c r="K153" s="56"/>
      <c r="L153" s="44">
        <f t="shared" si="14"/>
        <v>0</v>
      </c>
      <c r="M153" s="45">
        <f t="shared" si="15"/>
        <v>0</v>
      </c>
      <c r="N153" s="46">
        <f t="shared" si="16"/>
        <v>0</v>
      </c>
      <c r="O153" s="46">
        <f t="shared" si="17"/>
        <v>0</v>
      </c>
      <c r="P153" s="47">
        <f t="shared" si="18"/>
        <v>0</v>
      </c>
      <c r="Q153" s="55"/>
      <c r="R153" s="45">
        <f t="shared" si="19"/>
        <v>0</v>
      </c>
      <c r="S153" s="48">
        <f t="shared" si="20"/>
        <v>0</v>
      </c>
    </row>
    <row r="154" spans="2:19">
      <c r="B154" s="16"/>
      <c r="C154" s="16"/>
      <c r="D154" s="16"/>
      <c r="E154" s="16"/>
      <c r="F154" s="16"/>
      <c r="G154" s="16"/>
      <c r="H154" s="16"/>
      <c r="I154" s="16"/>
      <c r="J154" s="16"/>
      <c r="K154" s="16"/>
      <c r="Q154" s="16"/>
    </row>
    <row r="155" spans="2:19">
      <c r="B155" s="16"/>
      <c r="C155" s="16"/>
      <c r="D155" s="16"/>
      <c r="E155" s="16"/>
      <c r="F155" s="16"/>
      <c r="G155" s="16"/>
      <c r="H155" s="16"/>
      <c r="I155" s="16"/>
      <c r="J155" s="16"/>
      <c r="K155" s="16"/>
      <c r="Q155" s="16"/>
    </row>
    <row r="156" spans="2:19">
      <c r="B156" s="16"/>
      <c r="C156" s="16"/>
      <c r="D156" s="16"/>
      <c r="E156" s="16"/>
      <c r="F156" s="16"/>
      <c r="G156" s="16"/>
      <c r="H156" s="16"/>
      <c r="I156" s="16"/>
      <c r="J156" s="16"/>
      <c r="K156" s="16"/>
      <c r="Q156" s="16"/>
    </row>
    <row r="157" spans="2:19">
      <c r="B157" s="16"/>
      <c r="C157" s="16"/>
      <c r="D157" s="16"/>
      <c r="E157" s="16"/>
      <c r="F157" s="16"/>
      <c r="G157" s="16"/>
      <c r="H157" s="16"/>
      <c r="I157" s="16"/>
      <c r="J157" s="16"/>
      <c r="K157" s="16"/>
      <c r="Q157" s="16"/>
    </row>
    <row r="158" spans="2:19">
      <c r="B158" s="16"/>
      <c r="C158" s="16"/>
      <c r="D158" s="16"/>
      <c r="E158" s="16"/>
      <c r="F158" s="16"/>
      <c r="G158" s="16"/>
      <c r="H158" s="16"/>
      <c r="I158" s="16"/>
      <c r="J158" s="16"/>
      <c r="K158" s="16"/>
      <c r="Q158" s="16"/>
    </row>
    <row r="159" spans="2:19">
      <c r="B159" s="16"/>
      <c r="C159" s="16"/>
      <c r="D159" s="16"/>
      <c r="E159" s="16"/>
      <c r="F159" s="16"/>
      <c r="G159" s="16"/>
      <c r="H159" s="16"/>
      <c r="I159" s="16"/>
      <c r="J159" s="16"/>
      <c r="K159" s="16"/>
      <c r="Q159" s="16"/>
    </row>
    <row r="160" spans="2:19">
      <c r="B160" s="16"/>
      <c r="C160" s="16"/>
      <c r="D160" s="16"/>
      <c r="E160" s="16"/>
      <c r="F160" s="16"/>
      <c r="G160" s="16"/>
      <c r="H160" s="16"/>
      <c r="I160" s="16"/>
      <c r="J160" s="16"/>
      <c r="K160" s="16"/>
      <c r="Q160" s="16"/>
    </row>
    <row r="161" spans="2:17">
      <c r="B161" s="16"/>
      <c r="C161" s="16"/>
      <c r="D161" s="16"/>
      <c r="E161" s="16"/>
      <c r="F161" s="16"/>
      <c r="G161" s="16"/>
      <c r="H161" s="16"/>
      <c r="I161" s="16"/>
      <c r="J161" s="16"/>
      <c r="K161" s="16"/>
      <c r="Q161" s="16"/>
    </row>
    <row r="162" spans="2:17">
      <c r="B162" s="16"/>
      <c r="C162" s="16"/>
      <c r="D162" s="16"/>
      <c r="E162" s="16"/>
      <c r="F162" s="16"/>
      <c r="G162" s="16"/>
      <c r="H162" s="16"/>
      <c r="I162" s="16"/>
      <c r="J162" s="16"/>
      <c r="K162" s="16"/>
      <c r="Q162" s="16"/>
    </row>
    <row r="163" spans="2:17">
      <c r="B163" s="16"/>
      <c r="C163" s="16"/>
      <c r="D163" s="16"/>
      <c r="E163" s="16"/>
      <c r="F163" s="16"/>
      <c r="G163" s="16"/>
      <c r="H163" s="16"/>
      <c r="I163" s="16"/>
      <c r="J163" s="16"/>
      <c r="K163" s="16"/>
      <c r="Q163" s="16"/>
    </row>
    <row r="164" spans="2:17">
      <c r="B164" s="16"/>
      <c r="C164" s="16"/>
      <c r="D164" s="16"/>
      <c r="E164" s="16"/>
      <c r="F164" s="16"/>
      <c r="G164" s="16"/>
      <c r="H164" s="16"/>
      <c r="I164" s="16"/>
      <c r="J164" s="16"/>
      <c r="K164" s="16"/>
      <c r="Q164" s="16"/>
    </row>
    <row r="165" spans="2:17">
      <c r="B165" s="16"/>
      <c r="C165" s="16"/>
      <c r="D165" s="16"/>
      <c r="E165" s="16"/>
      <c r="F165" s="16"/>
      <c r="G165" s="16"/>
      <c r="H165" s="16"/>
      <c r="I165" s="16"/>
      <c r="J165" s="16"/>
      <c r="K165" s="16"/>
      <c r="Q165" s="16"/>
    </row>
    <row r="166" spans="2:17">
      <c r="B166" s="16"/>
      <c r="C166" s="16"/>
      <c r="D166" s="16"/>
      <c r="E166" s="16"/>
      <c r="F166" s="16"/>
      <c r="G166" s="16"/>
      <c r="H166" s="16"/>
      <c r="I166" s="16"/>
      <c r="J166" s="16"/>
      <c r="K166" s="16"/>
      <c r="Q166" s="16"/>
    </row>
    <row r="167" spans="2:17">
      <c r="B167" s="16"/>
      <c r="C167" s="16"/>
      <c r="D167" s="16"/>
      <c r="E167" s="16"/>
      <c r="F167" s="16"/>
      <c r="G167" s="16"/>
      <c r="H167" s="16"/>
      <c r="I167" s="16"/>
      <c r="J167" s="16"/>
      <c r="K167" s="16"/>
      <c r="Q167" s="16"/>
    </row>
    <row r="168" spans="2:17">
      <c r="B168" s="16"/>
      <c r="C168" s="16"/>
      <c r="D168" s="16"/>
      <c r="E168" s="16"/>
      <c r="F168" s="16"/>
      <c r="G168" s="16"/>
      <c r="H168" s="16"/>
      <c r="I168" s="16"/>
      <c r="J168" s="16"/>
      <c r="K168" s="16"/>
      <c r="Q168" s="16"/>
    </row>
    <row r="169" spans="2:17">
      <c r="B169" s="16"/>
      <c r="C169" s="16"/>
      <c r="D169" s="16"/>
      <c r="E169" s="16"/>
      <c r="F169" s="16"/>
      <c r="G169" s="16"/>
      <c r="H169" s="16"/>
      <c r="I169" s="16"/>
      <c r="J169" s="16"/>
      <c r="K169" s="16"/>
      <c r="Q169" s="16"/>
    </row>
    <row r="170" spans="2:17">
      <c r="B170" s="16"/>
      <c r="C170" s="16"/>
      <c r="D170" s="16"/>
      <c r="E170" s="16"/>
      <c r="F170" s="16"/>
      <c r="G170" s="16"/>
      <c r="H170" s="16"/>
      <c r="I170" s="16"/>
      <c r="J170" s="16"/>
      <c r="K170" s="16"/>
      <c r="Q170" s="16"/>
    </row>
    <row r="171" spans="2:17">
      <c r="B171" s="16"/>
      <c r="C171" s="16"/>
      <c r="D171" s="16"/>
      <c r="E171" s="16"/>
      <c r="F171" s="16"/>
      <c r="G171" s="16"/>
      <c r="H171" s="16"/>
      <c r="I171" s="16"/>
      <c r="J171" s="16"/>
      <c r="K171" s="16"/>
      <c r="Q171" s="16"/>
    </row>
    <row r="172" spans="2:17">
      <c r="B172" s="16"/>
      <c r="C172" s="16"/>
      <c r="D172" s="16"/>
      <c r="E172" s="16"/>
      <c r="F172" s="16"/>
      <c r="G172" s="16"/>
      <c r="H172" s="16"/>
      <c r="I172" s="16"/>
      <c r="J172" s="16"/>
      <c r="K172" s="16"/>
      <c r="Q172" s="16"/>
    </row>
    <row r="173" spans="2:17">
      <c r="B173" s="16"/>
      <c r="C173" s="16"/>
      <c r="D173" s="16"/>
      <c r="E173" s="16"/>
      <c r="F173" s="16"/>
      <c r="G173" s="16"/>
      <c r="H173" s="16"/>
      <c r="I173" s="16"/>
      <c r="J173" s="16"/>
      <c r="K173" s="16"/>
      <c r="Q173" s="16"/>
    </row>
    <row r="174" spans="2:17">
      <c r="B174" s="16"/>
      <c r="C174" s="16"/>
      <c r="D174" s="16"/>
      <c r="E174" s="16"/>
      <c r="F174" s="16"/>
      <c r="G174" s="16"/>
      <c r="H174" s="16"/>
      <c r="I174" s="16"/>
      <c r="J174" s="16"/>
      <c r="K174" s="16"/>
      <c r="Q174" s="16"/>
    </row>
    <row r="175" spans="2:17">
      <c r="B175" s="16"/>
      <c r="C175" s="16"/>
      <c r="D175" s="16"/>
      <c r="E175" s="16"/>
      <c r="F175" s="16"/>
      <c r="G175" s="16"/>
      <c r="H175" s="16"/>
      <c r="I175" s="16"/>
      <c r="J175" s="16"/>
      <c r="K175" s="16"/>
      <c r="Q175" s="16"/>
    </row>
    <row r="176" spans="2:17">
      <c r="B176" s="16"/>
      <c r="C176" s="16"/>
      <c r="D176" s="16"/>
      <c r="E176" s="16"/>
      <c r="F176" s="16"/>
      <c r="G176" s="16"/>
      <c r="H176" s="16"/>
      <c r="I176" s="16"/>
      <c r="J176" s="16"/>
      <c r="K176" s="16"/>
      <c r="Q176" s="16"/>
    </row>
    <row r="177" spans="2:17">
      <c r="B177" s="16"/>
      <c r="C177" s="16"/>
      <c r="D177" s="16"/>
      <c r="E177" s="16"/>
      <c r="F177" s="16"/>
      <c r="G177" s="16"/>
      <c r="H177" s="16"/>
      <c r="I177" s="16"/>
      <c r="J177" s="16"/>
      <c r="K177" s="16"/>
      <c r="Q177" s="16"/>
    </row>
    <row r="178" spans="2:17">
      <c r="B178" s="16"/>
      <c r="C178" s="16"/>
      <c r="D178" s="16"/>
      <c r="E178" s="16"/>
      <c r="F178" s="16"/>
      <c r="G178" s="16"/>
      <c r="H178" s="16"/>
      <c r="I178" s="16"/>
      <c r="J178" s="16"/>
      <c r="K178" s="16"/>
      <c r="Q178" s="16"/>
    </row>
    <row r="179" spans="2:17">
      <c r="B179" s="16"/>
      <c r="C179" s="16"/>
      <c r="D179" s="16"/>
      <c r="E179" s="16"/>
      <c r="F179" s="16"/>
      <c r="G179" s="16"/>
      <c r="H179" s="16"/>
      <c r="I179" s="16"/>
      <c r="J179" s="16"/>
      <c r="K179" s="16"/>
      <c r="Q179" s="16"/>
    </row>
    <row r="180" spans="2:17">
      <c r="B180" s="16"/>
      <c r="C180" s="16"/>
      <c r="D180" s="16"/>
      <c r="E180" s="16"/>
      <c r="F180" s="16"/>
      <c r="G180" s="16"/>
      <c r="H180" s="16"/>
      <c r="I180" s="16"/>
      <c r="J180" s="16"/>
      <c r="K180" s="16"/>
      <c r="Q180" s="16"/>
    </row>
    <row r="181" spans="2:17">
      <c r="B181" s="16"/>
      <c r="C181" s="16"/>
      <c r="D181" s="16"/>
      <c r="E181" s="16"/>
      <c r="F181" s="16"/>
      <c r="G181" s="16"/>
      <c r="H181" s="16"/>
      <c r="I181" s="16"/>
      <c r="J181" s="16"/>
      <c r="K181" s="16"/>
      <c r="Q181" s="16"/>
    </row>
    <row r="182" spans="2:17">
      <c r="B182" s="16"/>
      <c r="C182" s="16"/>
      <c r="D182" s="16"/>
      <c r="E182" s="16"/>
      <c r="F182" s="16"/>
      <c r="G182" s="16"/>
      <c r="H182" s="16"/>
      <c r="I182" s="16"/>
      <c r="J182" s="16"/>
      <c r="K182" s="16"/>
      <c r="Q182" s="16"/>
    </row>
    <row r="183" spans="2:17">
      <c r="B183" s="16"/>
      <c r="C183" s="16"/>
      <c r="D183" s="16"/>
      <c r="E183" s="16"/>
      <c r="F183" s="16"/>
      <c r="G183" s="16"/>
      <c r="H183" s="16"/>
      <c r="I183" s="16"/>
      <c r="J183" s="16"/>
      <c r="K183" s="16"/>
      <c r="Q183" s="16"/>
    </row>
    <row r="184" spans="2:17">
      <c r="B184" s="16"/>
      <c r="C184" s="16"/>
      <c r="D184" s="16"/>
      <c r="E184" s="16"/>
      <c r="F184" s="16"/>
      <c r="G184" s="16"/>
      <c r="H184" s="16"/>
      <c r="I184" s="16"/>
      <c r="J184" s="16"/>
      <c r="K184" s="16"/>
      <c r="Q184" s="16"/>
    </row>
    <row r="185" spans="2:17">
      <c r="B185" s="16"/>
      <c r="C185" s="16"/>
      <c r="D185" s="16"/>
      <c r="E185" s="16"/>
      <c r="F185" s="16"/>
      <c r="G185" s="16"/>
      <c r="H185" s="16"/>
      <c r="I185" s="16"/>
      <c r="J185" s="16"/>
      <c r="K185" s="16"/>
      <c r="Q185" s="16"/>
    </row>
    <row r="186" spans="2:17">
      <c r="B186" s="16"/>
      <c r="C186" s="16"/>
      <c r="D186" s="16"/>
      <c r="E186" s="16"/>
      <c r="F186" s="16"/>
      <c r="G186" s="16"/>
      <c r="H186" s="16"/>
      <c r="I186" s="16"/>
      <c r="J186" s="16"/>
      <c r="K186" s="16"/>
      <c r="Q186" s="16"/>
    </row>
    <row r="187" spans="2:17">
      <c r="B187" s="16"/>
      <c r="C187" s="16"/>
      <c r="D187" s="16"/>
      <c r="E187" s="16"/>
      <c r="F187" s="16"/>
      <c r="G187" s="16"/>
      <c r="H187" s="16"/>
      <c r="I187" s="16"/>
      <c r="J187" s="16"/>
      <c r="K187" s="16"/>
      <c r="Q187" s="16"/>
    </row>
    <row r="188" spans="2:17">
      <c r="B188" s="16"/>
      <c r="C188" s="16"/>
      <c r="D188" s="16"/>
      <c r="E188" s="16"/>
      <c r="F188" s="16"/>
      <c r="G188" s="16"/>
      <c r="H188" s="16"/>
      <c r="I188" s="16"/>
      <c r="J188" s="16"/>
      <c r="K188" s="16"/>
      <c r="Q188" s="16"/>
    </row>
    <row r="189" spans="2:17">
      <c r="B189" s="16"/>
      <c r="C189" s="16"/>
      <c r="D189" s="16"/>
      <c r="E189" s="16"/>
      <c r="F189" s="16"/>
      <c r="G189" s="16"/>
      <c r="H189" s="16"/>
      <c r="I189" s="16"/>
      <c r="J189" s="16"/>
      <c r="K189" s="16"/>
      <c r="Q189" s="16"/>
    </row>
    <row r="190" spans="2:17">
      <c r="B190" s="16"/>
      <c r="C190" s="16"/>
      <c r="D190" s="16"/>
      <c r="E190" s="16"/>
      <c r="F190" s="16"/>
      <c r="G190" s="16"/>
      <c r="H190" s="16"/>
      <c r="I190" s="16"/>
      <c r="J190" s="16"/>
      <c r="K190" s="16"/>
      <c r="Q190" s="16"/>
    </row>
    <row r="191" spans="2:17">
      <c r="B191" s="16"/>
      <c r="C191" s="16"/>
      <c r="D191" s="16"/>
      <c r="E191" s="16"/>
      <c r="F191" s="16"/>
      <c r="G191" s="16"/>
      <c r="H191" s="16"/>
      <c r="I191" s="16"/>
      <c r="J191" s="16"/>
      <c r="K191" s="16"/>
      <c r="Q191" s="16"/>
    </row>
    <row r="192" spans="2:17">
      <c r="B192" s="16"/>
      <c r="C192" s="16"/>
      <c r="D192" s="16"/>
      <c r="E192" s="16"/>
      <c r="F192" s="16"/>
      <c r="G192" s="16"/>
      <c r="H192" s="16"/>
      <c r="I192" s="16"/>
      <c r="J192" s="16"/>
      <c r="K192" s="16"/>
      <c r="Q192" s="16"/>
    </row>
    <row r="193" spans="2:17">
      <c r="B193" s="16"/>
      <c r="C193" s="16"/>
      <c r="D193" s="16"/>
      <c r="E193" s="16"/>
      <c r="F193" s="16"/>
      <c r="G193" s="16"/>
      <c r="H193" s="16"/>
      <c r="I193" s="16"/>
      <c r="J193" s="16"/>
      <c r="K193" s="16"/>
      <c r="Q193" s="16"/>
    </row>
    <row r="194" spans="2:17">
      <c r="B194" s="16"/>
      <c r="C194" s="16"/>
      <c r="D194" s="16"/>
      <c r="E194" s="16"/>
      <c r="F194" s="16"/>
      <c r="G194" s="16"/>
      <c r="H194" s="16"/>
      <c r="I194" s="16"/>
      <c r="J194" s="16"/>
      <c r="K194" s="16"/>
      <c r="Q194" s="16"/>
    </row>
    <row r="195" spans="2:17">
      <c r="B195" s="16"/>
      <c r="C195" s="16"/>
      <c r="D195" s="16"/>
      <c r="E195" s="16"/>
      <c r="F195" s="16"/>
      <c r="G195" s="16"/>
      <c r="H195" s="16"/>
      <c r="I195" s="16"/>
      <c r="J195" s="16"/>
      <c r="K195" s="16"/>
      <c r="Q195" s="16"/>
    </row>
    <row r="196" spans="2:17">
      <c r="B196" s="16"/>
      <c r="C196" s="16"/>
      <c r="D196" s="16"/>
      <c r="E196" s="16"/>
      <c r="F196" s="16"/>
      <c r="G196" s="16"/>
      <c r="H196" s="16"/>
      <c r="I196" s="16"/>
      <c r="J196" s="16"/>
      <c r="K196" s="16"/>
      <c r="Q196" s="16"/>
    </row>
    <row r="197" spans="2:17">
      <c r="B197" s="16"/>
      <c r="C197" s="16"/>
      <c r="D197" s="16"/>
      <c r="E197" s="16"/>
      <c r="F197" s="16"/>
      <c r="G197" s="16"/>
      <c r="H197" s="16"/>
      <c r="I197" s="16"/>
      <c r="J197" s="16"/>
      <c r="K197" s="16"/>
      <c r="Q197" s="16"/>
    </row>
    <row r="198" spans="2:17">
      <c r="B198" s="16"/>
      <c r="C198" s="16"/>
      <c r="D198" s="16"/>
      <c r="E198" s="16"/>
      <c r="F198" s="16"/>
      <c r="G198" s="16"/>
      <c r="H198" s="16"/>
      <c r="I198" s="16"/>
      <c r="J198" s="16"/>
      <c r="K198" s="16"/>
      <c r="Q198" s="16"/>
    </row>
    <row r="199" spans="2:17">
      <c r="B199" s="16"/>
      <c r="C199" s="16"/>
      <c r="D199" s="16"/>
      <c r="E199" s="16"/>
      <c r="F199" s="16"/>
      <c r="G199" s="16"/>
      <c r="H199" s="16"/>
      <c r="I199" s="16"/>
      <c r="J199" s="16"/>
      <c r="K199" s="16"/>
      <c r="Q199" s="16"/>
    </row>
    <row r="200" spans="2:17">
      <c r="B200" s="16"/>
      <c r="C200" s="16"/>
      <c r="D200" s="16"/>
      <c r="E200" s="16"/>
      <c r="F200" s="16"/>
      <c r="G200" s="16"/>
      <c r="H200" s="16"/>
      <c r="I200" s="16"/>
      <c r="J200" s="16"/>
      <c r="K200" s="16"/>
      <c r="Q200" s="16"/>
    </row>
  </sheetData>
  <sheetProtection sheet="1" objects="1" scenarios="1" autoFilter="0"/>
  <mergeCells count="5">
    <mergeCell ref="C1:R1"/>
    <mergeCell ref="F2:K2"/>
    <mergeCell ref="L2:P2"/>
    <mergeCell ref="Q2:S2"/>
    <mergeCell ref="C2:E2"/>
  </mergeCells>
  <dataValidations count="1">
    <dataValidation type="list" allowBlank="1" showInputMessage="1" showErrorMessage="1" sqref="F4:F153">
      <formula1>"Anglewinder,Inline,Sidewinder"</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baseColWidth="10" defaultColWidth="11.1640625" defaultRowHeight="15" x14ac:dyDescent="0"/>
  <cols>
    <col min="1" max="1" width="2.83203125" customWidth="1"/>
    <col min="2" max="2" width="12.6640625" bestFit="1" customWidth="1"/>
    <col min="17" max="17" width="2.83203125" customWidth="1"/>
  </cols>
  <sheetData>
    <row r="1" spans="1:17" ht="21">
      <c r="A1" s="9"/>
      <c r="B1" s="69" t="s">
        <v>9</v>
      </c>
      <c r="C1" s="69"/>
      <c r="D1" s="9"/>
      <c r="E1" s="9"/>
      <c r="F1" s="9"/>
      <c r="G1" s="9"/>
      <c r="H1" s="9"/>
      <c r="I1" s="9"/>
      <c r="J1" s="9"/>
      <c r="K1" s="9"/>
      <c r="L1" s="9"/>
      <c r="M1" s="9"/>
      <c r="N1" s="9"/>
      <c r="O1" s="9"/>
      <c r="P1" s="9"/>
      <c r="Q1" s="9"/>
    </row>
    <row r="2" spans="1:17" ht="21.5" thickBot="1">
      <c r="A2" s="9"/>
      <c r="B2" s="25"/>
      <c r="C2" s="25"/>
      <c r="D2" s="9"/>
      <c r="E2" s="9"/>
      <c r="F2" s="9"/>
      <c r="G2" s="9"/>
      <c r="H2" s="9"/>
      <c r="I2" s="9"/>
      <c r="J2" s="9"/>
      <c r="K2" s="9"/>
      <c r="L2" s="9"/>
      <c r="M2" s="9"/>
      <c r="N2" s="9"/>
      <c r="O2" s="9"/>
      <c r="P2" s="9"/>
      <c r="Q2" s="9"/>
    </row>
    <row r="3" spans="1:17" ht="21">
      <c r="A3" s="9"/>
      <c r="B3" s="74" t="s">
        <v>18</v>
      </c>
      <c r="C3" s="62"/>
      <c r="D3" s="62"/>
      <c r="E3" s="62"/>
      <c r="F3" s="62"/>
      <c r="G3" s="63"/>
      <c r="H3" s="64" t="s">
        <v>16</v>
      </c>
      <c r="I3" s="65"/>
      <c r="J3" s="65"/>
      <c r="K3" s="65"/>
      <c r="L3" s="66"/>
      <c r="M3" s="64" t="s">
        <v>23</v>
      </c>
      <c r="N3" s="65"/>
      <c r="O3" s="66"/>
      <c r="P3" s="9"/>
      <c r="Q3" s="9"/>
    </row>
    <row r="4" spans="1:17" ht="31.25">
      <c r="A4" s="9"/>
      <c r="B4" s="18" t="s">
        <v>19</v>
      </c>
      <c r="C4" s="22" t="s">
        <v>10</v>
      </c>
      <c r="D4" s="19" t="s">
        <v>1</v>
      </c>
      <c r="E4" s="19" t="s">
        <v>14</v>
      </c>
      <c r="F4" s="19" t="s">
        <v>15</v>
      </c>
      <c r="G4" s="20" t="s">
        <v>5</v>
      </c>
      <c r="H4" s="18" t="s">
        <v>3</v>
      </c>
      <c r="I4" s="19" t="s">
        <v>2</v>
      </c>
      <c r="J4" s="19" t="s">
        <v>4</v>
      </c>
      <c r="K4" s="19" t="s">
        <v>7</v>
      </c>
      <c r="L4" s="20" t="s">
        <v>8</v>
      </c>
      <c r="M4" s="18" t="s">
        <v>2</v>
      </c>
      <c r="N4" s="37" t="s">
        <v>24</v>
      </c>
      <c r="O4" s="41" t="s">
        <v>25</v>
      </c>
      <c r="P4" s="9"/>
      <c r="Q4" s="9"/>
    </row>
    <row r="5" spans="1:17" ht="16.25" thickBot="1">
      <c r="A5" s="9"/>
      <c r="B5" s="21" t="s">
        <v>21</v>
      </c>
      <c r="C5" s="57">
        <v>11</v>
      </c>
      <c r="D5" s="27">
        <v>23800</v>
      </c>
      <c r="E5" s="27">
        <v>11</v>
      </c>
      <c r="F5" s="27">
        <v>35</v>
      </c>
      <c r="G5" s="58">
        <v>20</v>
      </c>
      <c r="H5" s="38">
        <f>IFERROR(ROUND(SpurTeeth/PinionTeeth,3),0)</f>
        <v>3.1819999999999999</v>
      </c>
      <c r="I5" s="28">
        <f>IFERROR(ROUND(MotorRPM/GearRatio,0),0)</f>
        <v>7480</v>
      </c>
      <c r="J5" s="39">
        <f>IFERROR(ROUND((TireDiameter*PI())/GearRatio,1),0)</f>
        <v>19.7</v>
      </c>
      <c r="K5" s="39">
        <f>ROUND(((((TireDiameter*PI())*RPMatWheel)/60)*0.00328084),1)</f>
        <v>25.7</v>
      </c>
      <c r="L5" s="40">
        <f>ROUND(FeetPerSecond/1.46667,1)</f>
        <v>17.5</v>
      </c>
      <c r="M5" s="53">
        <v>5200</v>
      </c>
      <c r="N5" s="36">
        <f>IF(RPMatWheel-ActualRPMatWheel&lt;&gt;RPMatWheel,ActualRPMatWheel-RPMatWheel,0)</f>
        <v>-2280</v>
      </c>
      <c r="O5" s="52">
        <f>IF(RPMDelta&lt;&gt;0,(ActualRPMatWheel-RPMatWheel)/RPMatWheel,0)</f>
        <v>-0.30481283422459893</v>
      </c>
      <c r="P5" s="9"/>
      <c r="Q5" s="9"/>
    </row>
    <row r="6" spans="1:17">
      <c r="A6" s="9"/>
      <c r="B6" s="9"/>
      <c r="C6" s="9"/>
      <c r="D6" s="9"/>
      <c r="E6" s="9"/>
      <c r="F6" s="9"/>
      <c r="G6" s="9"/>
      <c r="H6" s="9"/>
      <c r="I6" s="9"/>
      <c r="J6" s="9"/>
      <c r="K6" s="9"/>
      <c r="L6" s="9"/>
      <c r="M6" s="9"/>
      <c r="N6" s="9"/>
      <c r="O6" s="9"/>
      <c r="P6" s="9"/>
      <c r="Q6" s="9"/>
    </row>
    <row r="7" spans="1:17" ht="16.25" thickBot="1">
      <c r="A7" s="9"/>
      <c r="B7" s="9"/>
      <c r="C7" s="9"/>
      <c r="D7" s="9"/>
      <c r="E7" s="9"/>
      <c r="F7" s="9"/>
      <c r="G7" s="9"/>
      <c r="H7" s="9"/>
      <c r="I7" s="9"/>
      <c r="J7" s="9"/>
      <c r="K7" s="9"/>
      <c r="L7" s="9"/>
      <c r="M7" s="9"/>
      <c r="N7" s="9"/>
      <c r="O7" s="9"/>
      <c r="P7" s="9"/>
      <c r="Q7" s="9"/>
    </row>
    <row r="8" spans="1:17" ht="18">
      <c r="A8" s="9"/>
      <c r="B8" s="72" t="s">
        <v>3</v>
      </c>
      <c r="C8" s="73"/>
      <c r="D8" s="2"/>
      <c r="E8" s="2"/>
      <c r="F8" s="2"/>
      <c r="G8" s="2"/>
      <c r="H8" s="2"/>
      <c r="I8" s="2"/>
      <c r="J8" s="2"/>
      <c r="K8" s="2"/>
      <c r="L8" s="2"/>
      <c r="M8" s="2"/>
      <c r="N8" s="2"/>
      <c r="O8" s="2"/>
      <c r="P8" s="3"/>
      <c r="Q8" s="9"/>
    </row>
    <row r="9" spans="1:17">
      <c r="A9" s="9"/>
      <c r="B9" s="4" t="s">
        <v>0</v>
      </c>
      <c r="C9" s="5">
        <v>23</v>
      </c>
      <c r="D9" s="5">
        <v>24</v>
      </c>
      <c r="E9" s="5">
        <v>25</v>
      </c>
      <c r="F9" s="5">
        <v>26</v>
      </c>
      <c r="G9" s="5">
        <v>27</v>
      </c>
      <c r="H9" s="5">
        <v>28</v>
      </c>
      <c r="I9" s="5">
        <v>29</v>
      </c>
      <c r="J9" s="5">
        <v>30</v>
      </c>
      <c r="K9" s="5">
        <v>31</v>
      </c>
      <c r="L9" s="5">
        <v>32</v>
      </c>
      <c r="M9" s="5">
        <v>33</v>
      </c>
      <c r="N9" s="5">
        <v>34</v>
      </c>
      <c r="O9" s="5">
        <v>35</v>
      </c>
      <c r="P9" s="6">
        <v>36</v>
      </c>
      <c r="Q9" s="9"/>
    </row>
    <row r="10" spans="1:17">
      <c r="A10" s="9"/>
      <c r="B10" s="10">
        <v>8</v>
      </c>
      <c r="C10" s="12">
        <f>ROUND(C9/$B$10,3)</f>
        <v>2.875</v>
      </c>
      <c r="D10" s="12">
        <f t="shared" ref="D10:P10" si="0">ROUND(D9/$B$10,3)</f>
        <v>3</v>
      </c>
      <c r="E10" s="12">
        <f t="shared" si="0"/>
        <v>3.125</v>
      </c>
      <c r="F10" s="12">
        <f t="shared" si="0"/>
        <v>3.25</v>
      </c>
      <c r="G10" s="12">
        <f t="shared" si="0"/>
        <v>3.375</v>
      </c>
      <c r="H10" s="12">
        <f t="shared" si="0"/>
        <v>3.5</v>
      </c>
      <c r="I10" s="12">
        <f t="shared" si="0"/>
        <v>3.625</v>
      </c>
      <c r="J10" s="12">
        <f t="shared" si="0"/>
        <v>3.75</v>
      </c>
      <c r="K10" s="12">
        <f t="shared" si="0"/>
        <v>3.875</v>
      </c>
      <c r="L10" s="12">
        <f t="shared" si="0"/>
        <v>4</v>
      </c>
      <c r="M10" s="12">
        <f t="shared" si="0"/>
        <v>4.125</v>
      </c>
      <c r="N10" s="12">
        <f t="shared" si="0"/>
        <v>4.25</v>
      </c>
      <c r="O10" s="12">
        <f t="shared" si="0"/>
        <v>4.375</v>
      </c>
      <c r="P10" s="13">
        <f t="shared" si="0"/>
        <v>4.5</v>
      </c>
      <c r="Q10" s="9"/>
    </row>
    <row r="11" spans="1:17">
      <c r="A11" s="9"/>
      <c r="B11" s="10">
        <v>9</v>
      </c>
      <c r="C11" s="12">
        <f>ROUND(C9/$B$11,3)</f>
        <v>2.556</v>
      </c>
      <c r="D11" s="12">
        <f t="shared" ref="D11:P11" si="1">ROUND(D9/$B$11,3)</f>
        <v>2.6669999999999998</v>
      </c>
      <c r="E11" s="12">
        <f t="shared" si="1"/>
        <v>2.778</v>
      </c>
      <c r="F11" s="12">
        <f t="shared" si="1"/>
        <v>2.8889999999999998</v>
      </c>
      <c r="G11" s="12">
        <f t="shared" si="1"/>
        <v>3</v>
      </c>
      <c r="H11" s="12">
        <f t="shared" si="1"/>
        <v>3.1110000000000002</v>
      </c>
      <c r="I11" s="12">
        <f t="shared" si="1"/>
        <v>3.222</v>
      </c>
      <c r="J11" s="12">
        <f t="shared" si="1"/>
        <v>3.3330000000000002</v>
      </c>
      <c r="K11" s="12">
        <f t="shared" si="1"/>
        <v>3.444</v>
      </c>
      <c r="L11" s="12">
        <f t="shared" si="1"/>
        <v>3.556</v>
      </c>
      <c r="M11" s="12">
        <f t="shared" si="1"/>
        <v>3.6669999999999998</v>
      </c>
      <c r="N11" s="12">
        <f t="shared" si="1"/>
        <v>3.778</v>
      </c>
      <c r="O11" s="12">
        <f t="shared" si="1"/>
        <v>3.8889999999999998</v>
      </c>
      <c r="P11" s="13">
        <f t="shared" si="1"/>
        <v>4</v>
      </c>
      <c r="Q11" s="9"/>
    </row>
    <row r="12" spans="1:17">
      <c r="A12" s="9"/>
      <c r="B12" s="10">
        <v>10</v>
      </c>
      <c r="C12" s="12">
        <f>ROUND(C9/$B$12,3)</f>
        <v>2.2999999999999998</v>
      </c>
      <c r="D12" s="12">
        <f t="shared" ref="D12:P12" si="2">ROUND(D9/$B$12,3)</f>
        <v>2.4</v>
      </c>
      <c r="E12" s="12">
        <f t="shared" si="2"/>
        <v>2.5</v>
      </c>
      <c r="F12" s="12">
        <f t="shared" si="2"/>
        <v>2.6</v>
      </c>
      <c r="G12" s="12">
        <f t="shared" si="2"/>
        <v>2.7</v>
      </c>
      <c r="H12" s="12">
        <f t="shared" si="2"/>
        <v>2.8</v>
      </c>
      <c r="I12" s="12">
        <f t="shared" si="2"/>
        <v>2.9</v>
      </c>
      <c r="J12" s="12">
        <f t="shared" si="2"/>
        <v>3</v>
      </c>
      <c r="K12" s="12">
        <f t="shared" si="2"/>
        <v>3.1</v>
      </c>
      <c r="L12" s="12">
        <f t="shared" si="2"/>
        <v>3.2</v>
      </c>
      <c r="M12" s="12">
        <f t="shared" si="2"/>
        <v>3.3</v>
      </c>
      <c r="N12" s="12">
        <f t="shared" si="2"/>
        <v>3.4</v>
      </c>
      <c r="O12" s="12">
        <f t="shared" si="2"/>
        <v>3.5</v>
      </c>
      <c r="P12" s="13">
        <f t="shared" si="2"/>
        <v>3.6</v>
      </c>
      <c r="Q12" s="9"/>
    </row>
    <row r="13" spans="1:17">
      <c r="A13" s="9"/>
      <c r="B13" s="10">
        <v>11</v>
      </c>
      <c r="C13" s="12">
        <f>ROUND(C9/$B$13,3)</f>
        <v>2.0910000000000002</v>
      </c>
      <c r="D13" s="12">
        <f t="shared" ref="D13:P13" si="3">ROUND(D9/$B$13,3)</f>
        <v>2.1819999999999999</v>
      </c>
      <c r="E13" s="12">
        <f t="shared" si="3"/>
        <v>2.2730000000000001</v>
      </c>
      <c r="F13" s="12">
        <f t="shared" si="3"/>
        <v>2.3639999999999999</v>
      </c>
      <c r="G13" s="12">
        <f t="shared" si="3"/>
        <v>2.4550000000000001</v>
      </c>
      <c r="H13" s="12">
        <f t="shared" si="3"/>
        <v>2.5449999999999999</v>
      </c>
      <c r="I13" s="12">
        <f t="shared" si="3"/>
        <v>2.6360000000000001</v>
      </c>
      <c r="J13" s="12">
        <f t="shared" si="3"/>
        <v>2.7269999999999999</v>
      </c>
      <c r="K13" s="12">
        <f t="shared" si="3"/>
        <v>2.8180000000000001</v>
      </c>
      <c r="L13" s="12">
        <f t="shared" si="3"/>
        <v>2.9089999999999998</v>
      </c>
      <c r="M13" s="12">
        <f t="shared" si="3"/>
        <v>3</v>
      </c>
      <c r="N13" s="12">
        <f t="shared" si="3"/>
        <v>3.0910000000000002</v>
      </c>
      <c r="O13" s="12">
        <f t="shared" si="3"/>
        <v>3.1819999999999999</v>
      </c>
      <c r="P13" s="13">
        <f t="shared" si="3"/>
        <v>3.2730000000000001</v>
      </c>
      <c r="Q13" s="9"/>
    </row>
    <row r="14" spans="1:17">
      <c r="A14" s="9"/>
      <c r="B14" s="10">
        <v>12</v>
      </c>
      <c r="C14" s="12">
        <f>ROUND(C9/$B$14,3)</f>
        <v>1.917</v>
      </c>
      <c r="D14" s="12">
        <f t="shared" ref="D14:P14" si="4">ROUND(D9/$B$14,3)</f>
        <v>2</v>
      </c>
      <c r="E14" s="12">
        <f t="shared" si="4"/>
        <v>2.0830000000000002</v>
      </c>
      <c r="F14" s="12">
        <f t="shared" si="4"/>
        <v>2.1669999999999998</v>
      </c>
      <c r="G14" s="12">
        <f t="shared" si="4"/>
        <v>2.25</v>
      </c>
      <c r="H14" s="12">
        <f t="shared" si="4"/>
        <v>2.3330000000000002</v>
      </c>
      <c r="I14" s="12">
        <f t="shared" si="4"/>
        <v>2.4169999999999998</v>
      </c>
      <c r="J14" s="12">
        <f t="shared" si="4"/>
        <v>2.5</v>
      </c>
      <c r="K14" s="12">
        <f t="shared" si="4"/>
        <v>2.5830000000000002</v>
      </c>
      <c r="L14" s="12">
        <f t="shared" si="4"/>
        <v>2.6669999999999998</v>
      </c>
      <c r="M14" s="12">
        <f t="shared" si="4"/>
        <v>2.75</v>
      </c>
      <c r="N14" s="12">
        <f t="shared" si="4"/>
        <v>2.8330000000000002</v>
      </c>
      <c r="O14" s="12">
        <f t="shared" si="4"/>
        <v>2.9169999999999998</v>
      </c>
      <c r="P14" s="13">
        <f t="shared" si="4"/>
        <v>3</v>
      </c>
      <c r="Q14" s="9"/>
    </row>
    <row r="15" spans="1:17" ht="16.25" thickBot="1">
      <c r="A15" s="9"/>
      <c r="B15" s="11">
        <v>13</v>
      </c>
      <c r="C15" s="14">
        <f>ROUND(C9/$B$15,3)</f>
        <v>1.7689999999999999</v>
      </c>
      <c r="D15" s="14">
        <f t="shared" ref="D15:P15" si="5">ROUND(D9/$B$15,3)</f>
        <v>1.8460000000000001</v>
      </c>
      <c r="E15" s="14">
        <f t="shared" si="5"/>
        <v>1.923</v>
      </c>
      <c r="F15" s="14">
        <f t="shared" si="5"/>
        <v>2</v>
      </c>
      <c r="G15" s="14">
        <f t="shared" si="5"/>
        <v>2.077</v>
      </c>
      <c r="H15" s="14">
        <f t="shared" si="5"/>
        <v>2.1539999999999999</v>
      </c>
      <c r="I15" s="14">
        <f t="shared" si="5"/>
        <v>2.2309999999999999</v>
      </c>
      <c r="J15" s="14">
        <f t="shared" si="5"/>
        <v>2.3079999999999998</v>
      </c>
      <c r="K15" s="14">
        <f t="shared" si="5"/>
        <v>2.3849999999999998</v>
      </c>
      <c r="L15" s="14">
        <f t="shared" si="5"/>
        <v>2.4620000000000002</v>
      </c>
      <c r="M15" s="14">
        <f t="shared" si="5"/>
        <v>2.5379999999999998</v>
      </c>
      <c r="N15" s="14">
        <f t="shared" si="5"/>
        <v>2.6150000000000002</v>
      </c>
      <c r="O15" s="14">
        <f t="shared" si="5"/>
        <v>2.6920000000000002</v>
      </c>
      <c r="P15" s="15">
        <f t="shared" si="5"/>
        <v>2.7690000000000001</v>
      </c>
      <c r="Q15" s="9"/>
    </row>
    <row r="16" spans="1:17" ht="16.25" thickBot="1">
      <c r="A16" s="9"/>
      <c r="B16" s="9"/>
      <c r="C16" s="8"/>
      <c r="D16" s="8"/>
      <c r="E16" s="8"/>
      <c r="F16" s="8"/>
      <c r="G16" s="8"/>
      <c r="H16" s="8"/>
      <c r="I16" s="8"/>
      <c r="J16" s="8"/>
      <c r="K16" s="9"/>
      <c r="L16" s="9"/>
      <c r="M16" s="9"/>
      <c r="N16" s="9"/>
      <c r="O16" s="9"/>
      <c r="P16" s="9"/>
      <c r="Q16" s="9"/>
    </row>
    <row r="17" spans="1:17" ht="18">
      <c r="A17" s="9"/>
      <c r="B17" s="72" t="s">
        <v>2</v>
      </c>
      <c r="C17" s="73"/>
      <c r="D17" s="7"/>
      <c r="E17" s="7"/>
      <c r="F17" s="7"/>
      <c r="G17" s="7"/>
      <c r="H17" s="7"/>
      <c r="I17" s="7"/>
      <c r="J17" s="7"/>
      <c r="K17" s="2"/>
      <c r="L17" s="2"/>
      <c r="M17" s="2"/>
      <c r="N17" s="2"/>
      <c r="O17" s="2"/>
      <c r="P17" s="3"/>
      <c r="Q17" s="9"/>
    </row>
    <row r="18" spans="1:17">
      <c r="A18" s="9"/>
      <c r="B18" s="4" t="s">
        <v>0</v>
      </c>
      <c r="C18" s="5">
        <f>C9</f>
        <v>23</v>
      </c>
      <c r="D18" s="5">
        <f t="shared" ref="D18:P18" si="6">D9</f>
        <v>24</v>
      </c>
      <c r="E18" s="5">
        <f t="shared" si="6"/>
        <v>25</v>
      </c>
      <c r="F18" s="5">
        <f t="shared" si="6"/>
        <v>26</v>
      </c>
      <c r="G18" s="5">
        <f t="shared" si="6"/>
        <v>27</v>
      </c>
      <c r="H18" s="5">
        <f t="shared" si="6"/>
        <v>28</v>
      </c>
      <c r="I18" s="5">
        <f t="shared" si="6"/>
        <v>29</v>
      </c>
      <c r="J18" s="5">
        <f t="shared" si="6"/>
        <v>30</v>
      </c>
      <c r="K18" s="5">
        <f t="shared" si="6"/>
        <v>31</v>
      </c>
      <c r="L18" s="5">
        <f t="shared" si="6"/>
        <v>32</v>
      </c>
      <c r="M18" s="5">
        <f t="shared" si="6"/>
        <v>33</v>
      </c>
      <c r="N18" s="5">
        <f t="shared" si="6"/>
        <v>34</v>
      </c>
      <c r="O18" s="5">
        <f t="shared" si="6"/>
        <v>35</v>
      </c>
      <c r="P18" s="6">
        <f t="shared" si="6"/>
        <v>36</v>
      </c>
      <c r="Q18" s="9"/>
    </row>
    <row r="19" spans="1:17">
      <c r="A19" s="9"/>
      <c r="B19" s="10">
        <f>B10</f>
        <v>8</v>
      </c>
      <c r="C19" s="26">
        <f t="shared" ref="C19:P19" si="7">IF((PinionTeeth*SpurTeeth)&gt;0,ROUND(MotorRPM/C10,0),0)</f>
        <v>8278</v>
      </c>
      <c r="D19" s="26">
        <f t="shared" si="7"/>
        <v>7933</v>
      </c>
      <c r="E19" s="26">
        <f t="shared" si="7"/>
        <v>7616</v>
      </c>
      <c r="F19" s="26">
        <f t="shared" si="7"/>
        <v>7323</v>
      </c>
      <c r="G19" s="26">
        <f t="shared" si="7"/>
        <v>7052</v>
      </c>
      <c r="H19" s="26">
        <f t="shared" si="7"/>
        <v>6800</v>
      </c>
      <c r="I19" s="26">
        <f t="shared" si="7"/>
        <v>6566</v>
      </c>
      <c r="J19" s="26">
        <f t="shared" si="7"/>
        <v>6347</v>
      </c>
      <c r="K19" s="26">
        <f t="shared" si="7"/>
        <v>6142</v>
      </c>
      <c r="L19" s="26">
        <f t="shared" si="7"/>
        <v>5950</v>
      </c>
      <c r="M19" s="26">
        <f t="shared" si="7"/>
        <v>5770</v>
      </c>
      <c r="N19" s="26">
        <f t="shared" si="7"/>
        <v>5600</v>
      </c>
      <c r="O19" s="26">
        <f t="shared" si="7"/>
        <v>5440</v>
      </c>
      <c r="P19" s="30">
        <f t="shared" si="7"/>
        <v>5289</v>
      </c>
      <c r="Q19" s="9"/>
    </row>
    <row r="20" spans="1:17">
      <c r="A20" s="9"/>
      <c r="B20" s="10">
        <f t="shared" ref="B20:B24" si="8">B11</f>
        <v>9</v>
      </c>
      <c r="C20" s="26">
        <f t="shared" ref="C20:P20" si="9">IF((PinionTeeth*SpurTeeth)&gt;0,ROUND(MotorRPM/C11,0),0)</f>
        <v>9311</v>
      </c>
      <c r="D20" s="26">
        <f t="shared" si="9"/>
        <v>8924</v>
      </c>
      <c r="E20" s="26">
        <f t="shared" si="9"/>
        <v>8567</v>
      </c>
      <c r="F20" s="26">
        <f t="shared" si="9"/>
        <v>8238</v>
      </c>
      <c r="G20" s="26">
        <f t="shared" si="9"/>
        <v>7933</v>
      </c>
      <c r="H20" s="26">
        <f t="shared" si="9"/>
        <v>7650</v>
      </c>
      <c r="I20" s="26">
        <f t="shared" si="9"/>
        <v>7387</v>
      </c>
      <c r="J20" s="26">
        <f t="shared" si="9"/>
        <v>7141</v>
      </c>
      <c r="K20" s="26">
        <f t="shared" si="9"/>
        <v>6911</v>
      </c>
      <c r="L20" s="26">
        <f t="shared" si="9"/>
        <v>6693</v>
      </c>
      <c r="M20" s="26">
        <f t="shared" si="9"/>
        <v>6490</v>
      </c>
      <c r="N20" s="26">
        <f t="shared" si="9"/>
        <v>6300</v>
      </c>
      <c r="O20" s="26">
        <f t="shared" si="9"/>
        <v>6120</v>
      </c>
      <c r="P20" s="30">
        <f t="shared" si="9"/>
        <v>5950</v>
      </c>
      <c r="Q20" s="9"/>
    </row>
    <row r="21" spans="1:17">
      <c r="A21" s="9"/>
      <c r="B21" s="10">
        <f t="shared" si="8"/>
        <v>10</v>
      </c>
      <c r="C21" s="26">
        <f t="shared" ref="C21:P21" si="10">IF((PinionTeeth*SpurTeeth)&gt;0,ROUND(MotorRPM/C12,0),0)</f>
        <v>10348</v>
      </c>
      <c r="D21" s="26">
        <f t="shared" si="10"/>
        <v>9917</v>
      </c>
      <c r="E21" s="26">
        <f t="shared" si="10"/>
        <v>9520</v>
      </c>
      <c r="F21" s="26">
        <f t="shared" si="10"/>
        <v>9154</v>
      </c>
      <c r="G21" s="26">
        <f t="shared" si="10"/>
        <v>8815</v>
      </c>
      <c r="H21" s="26">
        <f t="shared" si="10"/>
        <v>8500</v>
      </c>
      <c r="I21" s="26">
        <f t="shared" si="10"/>
        <v>8207</v>
      </c>
      <c r="J21" s="26">
        <f t="shared" si="10"/>
        <v>7933</v>
      </c>
      <c r="K21" s="26">
        <f t="shared" si="10"/>
        <v>7677</v>
      </c>
      <c r="L21" s="26">
        <f t="shared" si="10"/>
        <v>7438</v>
      </c>
      <c r="M21" s="26">
        <f t="shared" si="10"/>
        <v>7212</v>
      </c>
      <c r="N21" s="26">
        <f t="shared" si="10"/>
        <v>7000</v>
      </c>
      <c r="O21" s="26">
        <f t="shared" si="10"/>
        <v>6800</v>
      </c>
      <c r="P21" s="30">
        <f t="shared" si="10"/>
        <v>6611</v>
      </c>
      <c r="Q21" s="9"/>
    </row>
    <row r="22" spans="1:17">
      <c r="A22" s="9"/>
      <c r="B22" s="10">
        <f t="shared" si="8"/>
        <v>11</v>
      </c>
      <c r="C22" s="26">
        <f t="shared" ref="C22:P22" si="11">IF((PinionTeeth*SpurTeeth)&gt;0,ROUND(MotorRPM/C13,0),0)</f>
        <v>11382</v>
      </c>
      <c r="D22" s="26">
        <f t="shared" si="11"/>
        <v>10907</v>
      </c>
      <c r="E22" s="26">
        <f t="shared" si="11"/>
        <v>10471</v>
      </c>
      <c r="F22" s="26">
        <f t="shared" si="11"/>
        <v>10068</v>
      </c>
      <c r="G22" s="26">
        <f t="shared" si="11"/>
        <v>9695</v>
      </c>
      <c r="H22" s="26">
        <f t="shared" si="11"/>
        <v>9352</v>
      </c>
      <c r="I22" s="26">
        <f t="shared" si="11"/>
        <v>9029</v>
      </c>
      <c r="J22" s="26">
        <f t="shared" si="11"/>
        <v>8728</v>
      </c>
      <c r="K22" s="26">
        <f t="shared" si="11"/>
        <v>8446</v>
      </c>
      <c r="L22" s="26">
        <f t="shared" si="11"/>
        <v>8182</v>
      </c>
      <c r="M22" s="26">
        <f t="shared" si="11"/>
        <v>7933</v>
      </c>
      <c r="N22" s="26">
        <f t="shared" si="11"/>
        <v>7700</v>
      </c>
      <c r="O22" s="26">
        <f t="shared" si="11"/>
        <v>7480</v>
      </c>
      <c r="P22" s="30">
        <f t="shared" si="11"/>
        <v>7272</v>
      </c>
      <c r="Q22" s="9"/>
    </row>
    <row r="23" spans="1:17">
      <c r="A23" s="9"/>
      <c r="B23" s="10">
        <f t="shared" si="8"/>
        <v>12</v>
      </c>
      <c r="C23" s="26">
        <f t="shared" ref="C23:P23" si="12">IF((PinionTeeth*SpurTeeth)&gt;0,ROUND(MotorRPM/C14,0),0)</f>
        <v>12415</v>
      </c>
      <c r="D23" s="26">
        <f t="shared" si="12"/>
        <v>11900</v>
      </c>
      <c r="E23" s="26">
        <f t="shared" si="12"/>
        <v>11426</v>
      </c>
      <c r="F23" s="26">
        <f t="shared" si="12"/>
        <v>10983</v>
      </c>
      <c r="G23" s="26">
        <f t="shared" si="12"/>
        <v>10578</v>
      </c>
      <c r="H23" s="26">
        <f t="shared" si="12"/>
        <v>10201</v>
      </c>
      <c r="I23" s="26">
        <f t="shared" si="12"/>
        <v>9847</v>
      </c>
      <c r="J23" s="26">
        <f t="shared" si="12"/>
        <v>9520</v>
      </c>
      <c r="K23" s="26">
        <f t="shared" si="12"/>
        <v>9214</v>
      </c>
      <c r="L23" s="26">
        <f t="shared" si="12"/>
        <v>8924</v>
      </c>
      <c r="M23" s="26">
        <f t="shared" si="12"/>
        <v>8655</v>
      </c>
      <c r="N23" s="26">
        <f t="shared" si="12"/>
        <v>8401</v>
      </c>
      <c r="O23" s="26">
        <f t="shared" si="12"/>
        <v>8159</v>
      </c>
      <c r="P23" s="30">
        <f t="shared" si="12"/>
        <v>7933</v>
      </c>
      <c r="Q23" s="9"/>
    </row>
    <row r="24" spans="1:17" ht="16.25" thickBot="1">
      <c r="A24" s="9"/>
      <c r="B24" s="11">
        <f t="shared" si="8"/>
        <v>13</v>
      </c>
      <c r="C24" s="31">
        <f t="shared" ref="C24:P24" si="13">IF((PinionTeeth*SpurTeeth)&gt;0,ROUND(MotorRPM/C15,0),0)</f>
        <v>13454</v>
      </c>
      <c r="D24" s="31">
        <f t="shared" si="13"/>
        <v>12893</v>
      </c>
      <c r="E24" s="31">
        <f t="shared" si="13"/>
        <v>12376</v>
      </c>
      <c r="F24" s="31">
        <f t="shared" si="13"/>
        <v>11900</v>
      </c>
      <c r="G24" s="31">
        <f t="shared" si="13"/>
        <v>11459</v>
      </c>
      <c r="H24" s="31">
        <f t="shared" si="13"/>
        <v>11049</v>
      </c>
      <c r="I24" s="31">
        <f t="shared" si="13"/>
        <v>10668</v>
      </c>
      <c r="J24" s="31">
        <f t="shared" si="13"/>
        <v>10312</v>
      </c>
      <c r="K24" s="31">
        <f t="shared" si="13"/>
        <v>9979</v>
      </c>
      <c r="L24" s="31">
        <f t="shared" si="13"/>
        <v>9667</v>
      </c>
      <c r="M24" s="31">
        <f t="shared" si="13"/>
        <v>9377</v>
      </c>
      <c r="N24" s="31">
        <f t="shared" si="13"/>
        <v>9101</v>
      </c>
      <c r="O24" s="31">
        <f t="shared" si="13"/>
        <v>8841</v>
      </c>
      <c r="P24" s="32">
        <f t="shared" si="13"/>
        <v>8595</v>
      </c>
      <c r="Q24" s="9"/>
    </row>
    <row r="25" spans="1:17" ht="16.25" thickBot="1">
      <c r="A25" s="9"/>
      <c r="B25" s="9"/>
      <c r="C25" s="8"/>
      <c r="D25" s="8"/>
      <c r="E25" s="8"/>
      <c r="F25" s="8"/>
      <c r="G25" s="8"/>
      <c r="H25" s="8"/>
      <c r="I25" s="8"/>
      <c r="J25" s="8"/>
      <c r="K25" s="9"/>
      <c r="L25" s="9"/>
      <c r="M25" s="9"/>
      <c r="N25" s="9"/>
      <c r="O25" s="9"/>
      <c r="P25" s="9"/>
      <c r="Q25" s="9"/>
    </row>
    <row r="26" spans="1:17" ht="18">
      <c r="A26" s="9"/>
      <c r="B26" s="70" t="s">
        <v>6</v>
      </c>
      <c r="C26" s="71"/>
      <c r="D26" s="7"/>
      <c r="E26" s="7"/>
      <c r="F26" s="7"/>
      <c r="G26" s="7"/>
      <c r="H26" s="7"/>
      <c r="I26" s="7"/>
      <c r="J26" s="7"/>
      <c r="K26" s="2"/>
      <c r="L26" s="2"/>
      <c r="M26" s="2"/>
      <c r="N26" s="2"/>
      <c r="O26" s="2"/>
      <c r="P26" s="3"/>
      <c r="Q26" s="9"/>
    </row>
    <row r="27" spans="1:17">
      <c r="A27" s="9"/>
      <c r="B27" s="4" t="s">
        <v>0</v>
      </c>
      <c r="C27" s="5">
        <f>C18</f>
        <v>23</v>
      </c>
      <c r="D27" s="5">
        <f t="shared" ref="D27:P27" si="14">D18</f>
        <v>24</v>
      </c>
      <c r="E27" s="5">
        <f t="shared" si="14"/>
        <v>25</v>
      </c>
      <c r="F27" s="5">
        <f t="shared" si="14"/>
        <v>26</v>
      </c>
      <c r="G27" s="5">
        <f t="shared" si="14"/>
        <v>27</v>
      </c>
      <c r="H27" s="5">
        <f t="shared" si="14"/>
        <v>28</v>
      </c>
      <c r="I27" s="5">
        <f t="shared" si="14"/>
        <v>29</v>
      </c>
      <c r="J27" s="5">
        <f t="shared" si="14"/>
        <v>30</v>
      </c>
      <c r="K27" s="5">
        <f t="shared" si="14"/>
        <v>31</v>
      </c>
      <c r="L27" s="5">
        <f t="shared" si="14"/>
        <v>32</v>
      </c>
      <c r="M27" s="5">
        <f t="shared" si="14"/>
        <v>33</v>
      </c>
      <c r="N27" s="5">
        <f t="shared" si="14"/>
        <v>34</v>
      </c>
      <c r="O27" s="5">
        <f t="shared" si="14"/>
        <v>35</v>
      </c>
      <c r="P27" s="6">
        <f t="shared" si="14"/>
        <v>36</v>
      </c>
      <c r="Q27" s="9"/>
    </row>
    <row r="28" spans="1:17">
      <c r="A28" s="9"/>
      <c r="B28" s="10">
        <f>B19</f>
        <v>8</v>
      </c>
      <c r="C28" s="29">
        <f t="shared" ref="C28:P28" si="15">IF(AND(PinionTeeth*SpurTeeth&gt;0,TireDiameter&gt;0),ROUND((TireDiameter*PI())/C10,1),0)</f>
        <v>21.9</v>
      </c>
      <c r="D28" s="29">
        <f t="shared" si="15"/>
        <v>20.9</v>
      </c>
      <c r="E28" s="29">
        <f t="shared" si="15"/>
        <v>20.100000000000001</v>
      </c>
      <c r="F28" s="29">
        <f t="shared" si="15"/>
        <v>19.3</v>
      </c>
      <c r="G28" s="29">
        <f t="shared" si="15"/>
        <v>18.600000000000001</v>
      </c>
      <c r="H28" s="29">
        <f t="shared" si="15"/>
        <v>18</v>
      </c>
      <c r="I28" s="29">
        <f t="shared" si="15"/>
        <v>17.3</v>
      </c>
      <c r="J28" s="29">
        <f t="shared" si="15"/>
        <v>16.8</v>
      </c>
      <c r="K28" s="29">
        <f t="shared" si="15"/>
        <v>16.2</v>
      </c>
      <c r="L28" s="29">
        <f t="shared" si="15"/>
        <v>15.7</v>
      </c>
      <c r="M28" s="29">
        <f t="shared" si="15"/>
        <v>15.2</v>
      </c>
      <c r="N28" s="29">
        <f t="shared" si="15"/>
        <v>14.8</v>
      </c>
      <c r="O28" s="29">
        <f t="shared" si="15"/>
        <v>14.4</v>
      </c>
      <c r="P28" s="33">
        <f t="shared" si="15"/>
        <v>14</v>
      </c>
      <c r="Q28" s="9"/>
    </row>
    <row r="29" spans="1:17">
      <c r="A29" s="9"/>
      <c r="B29" s="10">
        <f t="shared" ref="B29:B33" si="16">B20</f>
        <v>9</v>
      </c>
      <c r="C29" s="29">
        <f t="shared" ref="C29:P29" si="17">IF(AND(PinionTeeth*SpurTeeth&gt;0,TireDiameter&gt;0),ROUND((TireDiameter*PI())/C11,1),0)</f>
        <v>24.6</v>
      </c>
      <c r="D29" s="29">
        <f t="shared" si="17"/>
        <v>23.6</v>
      </c>
      <c r="E29" s="29">
        <f t="shared" si="17"/>
        <v>22.6</v>
      </c>
      <c r="F29" s="29">
        <f t="shared" si="17"/>
        <v>21.7</v>
      </c>
      <c r="G29" s="29">
        <f t="shared" si="17"/>
        <v>20.9</v>
      </c>
      <c r="H29" s="29">
        <f t="shared" si="17"/>
        <v>20.2</v>
      </c>
      <c r="I29" s="29">
        <f t="shared" si="17"/>
        <v>19.5</v>
      </c>
      <c r="J29" s="29">
        <f t="shared" si="17"/>
        <v>18.899999999999999</v>
      </c>
      <c r="K29" s="29">
        <f t="shared" si="17"/>
        <v>18.2</v>
      </c>
      <c r="L29" s="29">
        <f t="shared" si="17"/>
        <v>17.7</v>
      </c>
      <c r="M29" s="29">
        <f t="shared" si="17"/>
        <v>17.100000000000001</v>
      </c>
      <c r="N29" s="29">
        <f t="shared" si="17"/>
        <v>16.600000000000001</v>
      </c>
      <c r="O29" s="29">
        <f t="shared" si="17"/>
        <v>16.2</v>
      </c>
      <c r="P29" s="33">
        <f t="shared" si="17"/>
        <v>15.7</v>
      </c>
      <c r="Q29" s="9"/>
    </row>
    <row r="30" spans="1:17">
      <c r="A30" s="9"/>
      <c r="B30" s="10">
        <f t="shared" si="16"/>
        <v>10</v>
      </c>
      <c r="C30" s="29">
        <f t="shared" ref="C30:P30" si="18">IF(AND(PinionTeeth*SpurTeeth&gt;0,TireDiameter&gt;0),ROUND((TireDiameter*PI())/C12,1),0)</f>
        <v>27.3</v>
      </c>
      <c r="D30" s="29">
        <f t="shared" si="18"/>
        <v>26.2</v>
      </c>
      <c r="E30" s="29">
        <f t="shared" si="18"/>
        <v>25.1</v>
      </c>
      <c r="F30" s="29">
        <f t="shared" si="18"/>
        <v>24.2</v>
      </c>
      <c r="G30" s="29">
        <f t="shared" si="18"/>
        <v>23.3</v>
      </c>
      <c r="H30" s="29">
        <f t="shared" si="18"/>
        <v>22.4</v>
      </c>
      <c r="I30" s="29">
        <f t="shared" si="18"/>
        <v>21.7</v>
      </c>
      <c r="J30" s="29">
        <f t="shared" si="18"/>
        <v>20.9</v>
      </c>
      <c r="K30" s="29">
        <f t="shared" si="18"/>
        <v>20.3</v>
      </c>
      <c r="L30" s="29">
        <f t="shared" si="18"/>
        <v>19.600000000000001</v>
      </c>
      <c r="M30" s="29">
        <f t="shared" si="18"/>
        <v>19</v>
      </c>
      <c r="N30" s="29">
        <f t="shared" si="18"/>
        <v>18.5</v>
      </c>
      <c r="O30" s="29">
        <f t="shared" si="18"/>
        <v>18</v>
      </c>
      <c r="P30" s="33">
        <f t="shared" si="18"/>
        <v>17.5</v>
      </c>
      <c r="Q30" s="9"/>
    </row>
    <row r="31" spans="1:17">
      <c r="A31" s="9"/>
      <c r="B31" s="10">
        <f t="shared" si="16"/>
        <v>11</v>
      </c>
      <c r="C31" s="29">
        <f t="shared" ref="C31:P31" si="19">IF(AND(PinionTeeth*SpurTeeth&gt;0,TireDiameter&gt;0),ROUND((TireDiameter*PI())/C13,1),0)</f>
        <v>30</v>
      </c>
      <c r="D31" s="29">
        <f t="shared" si="19"/>
        <v>28.8</v>
      </c>
      <c r="E31" s="29">
        <f t="shared" si="19"/>
        <v>27.6</v>
      </c>
      <c r="F31" s="29">
        <f t="shared" si="19"/>
        <v>26.6</v>
      </c>
      <c r="G31" s="29">
        <f t="shared" si="19"/>
        <v>25.6</v>
      </c>
      <c r="H31" s="29">
        <f t="shared" si="19"/>
        <v>24.7</v>
      </c>
      <c r="I31" s="29">
        <f t="shared" si="19"/>
        <v>23.8</v>
      </c>
      <c r="J31" s="29">
        <f t="shared" si="19"/>
        <v>23</v>
      </c>
      <c r="K31" s="29">
        <f t="shared" si="19"/>
        <v>22.3</v>
      </c>
      <c r="L31" s="29">
        <f t="shared" si="19"/>
        <v>21.6</v>
      </c>
      <c r="M31" s="29">
        <f t="shared" si="19"/>
        <v>20.9</v>
      </c>
      <c r="N31" s="29">
        <f t="shared" si="19"/>
        <v>20.3</v>
      </c>
      <c r="O31" s="29">
        <f t="shared" si="19"/>
        <v>19.7</v>
      </c>
      <c r="P31" s="33">
        <f t="shared" si="19"/>
        <v>19.2</v>
      </c>
      <c r="Q31" s="9"/>
    </row>
    <row r="32" spans="1:17">
      <c r="A32" s="9"/>
      <c r="B32" s="10">
        <f t="shared" si="16"/>
        <v>12</v>
      </c>
      <c r="C32" s="29">
        <f t="shared" ref="C32:P32" si="20">IF(AND(PinionTeeth*SpurTeeth&gt;0,TireDiameter&gt;0),ROUND((TireDiameter*PI())/C14,1),0)</f>
        <v>32.799999999999997</v>
      </c>
      <c r="D32" s="29">
        <f t="shared" si="20"/>
        <v>31.4</v>
      </c>
      <c r="E32" s="29">
        <f t="shared" si="20"/>
        <v>30.2</v>
      </c>
      <c r="F32" s="29">
        <f t="shared" si="20"/>
        <v>29</v>
      </c>
      <c r="G32" s="29">
        <f t="shared" si="20"/>
        <v>27.9</v>
      </c>
      <c r="H32" s="29">
        <f t="shared" si="20"/>
        <v>26.9</v>
      </c>
      <c r="I32" s="29">
        <f t="shared" si="20"/>
        <v>26</v>
      </c>
      <c r="J32" s="29">
        <f t="shared" si="20"/>
        <v>25.1</v>
      </c>
      <c r="K32" s="29">
        <f t="shared" si="20"/>
        <v>24.3</v>
      </c>
      <c r="L32" s="29">
        <f t="shared" si="20"/>
        <v>23.6</v>
      </c>
      <c r="M32" s="29">
        <f t="shared" si="20"/>
        <v>22.8</v>
      </c>
      <c r="N32" s="29">
        <f t="shared" si="20"/>
        <v>22.2</v>
      </c>
      <c r="O32" s="29">
        <f t="shared" si="20"/>
        <v>21.5</v>
      </c>
      <c r="P32" s="33">
        <f t="shared" si="20"/>
        <v>20.9</v>
      </c>
      <c r="Q32" s="9"/>
    </row>
    <row r="33" spans="1:17" ht="16.25" thickBot="1">
      <c r="A33" s="9"/>
      <c r="B33" s="11">
        <f t="shared" si="16"/>
        <v>13</v>
      </c>
      <c r="C33" s="34">
        <f t="shared" ref="C33:P33" si="21">IF(AND(PinionTeeth*SpurTeeth&gt;0,TireDiameter&gt;0),ROUND((TireDiameter*PI())/C15,1),0)</f>
        <v>35.5</v>
      </c>
      <c r="D33" s="34">
        <f t="shared" si="21"/>
        <v>34</v>
      </c>
      <c r="E33" s="34">
        <f t="shared" si="21"/>
        <v>32.700000000000003</v>
      </c>
      <c r="F33" s="34">
        <f t="shared" si="21"/>
        <v>31.4</v>
      </c>
      <c r="G33" s="34">
        <f t="shared" si="21"/>
        <v>30.3</v>
      </c>
      <c r="H33" s="34">
        <f t="shared" si="21"/>
        <v>29.2</v>
      </c>
      <c r="I33" s="34">
        <f t="shared" si="21"/>
        <v>28.2</v>
      </c>
      <c r="J33" s="34">
        <f t="shared" si="21"/>
        <v>27.2</v>
      </c>
      <c r="K33" s="34">
        <f t="shared" si="21"/>
        <v>26.3</v>
      </c>
      <c r="L33" s="34">
        <f t="shared" si="21"/>
        <v>25.5</v>
      </c>
      <c r="M33" s="34">
        <f t="shared" si="21"/>
        <v>24.8</v>
      </c>
      <c r="N33" s="34">
        <f t="shared" si="21"/>
        <v>24</v>
      </c>
      <c r="O33" s="34">
        <f t="shared" si="21"/>
        <v>23.3</v>
      </c>
      <c r="P33" s="35">
        <f t="shared" si="21"/>
        <v>22.7</v>
      </c>
      <c r="Q33" s="9"/>
    </row>
    <row r="34" spans="1:17" ht="16.25" thickBot="1">
      <c r="A34" s="9"/>
      <c r="B34" s="23"/>
      <c r="C34" s="24"/>
      <c r="D34" s="24"/>
      <c r="E34" s="24"/>
      <c r="F34" s="24"/>
      <c r="G34" s="24"/>
      <c r="H34" s="24"/>
      <c r="I34" s="24"/>
      <c r="J34" s="24"/>
      <c r="K34" s="24"/>
      <c r="L34" s="24"/>
      <c r="M34" s="24"/>
      <c r="N34" s="24"/>
      <c r="O34" s="24"/>
      <c r="P34" s="24"/>
      <c r="Q34" s="9"/>
    </row>
    <row r="35" spans="1:17" ht="18">
      <c r="A35" s="9"/>
      <c r="B35" s="1" t="s">
        <v>7</v>
      </c>
      <c r="C35" s="2"/>
      <c r="D35" s="2"/>
      <c r="E35" s="2"/>
      <c r="F35" s="2"/>
      <c r="G35" s="2"/>
      <c r="H35" s="2"/>
      <c r="I35" s="2"/>
      <c r="J35" s="2"/>
      <c r="K35" s="2"/>
      <c r="L35" s="2"/>
      <c r="M35" s="2"/>
      <c r="N35" s="2"/>
      <c r="O35" s="2"/>
      <c r="P35" s="3"/>
      <c r="Q35" s="9"/>
    </row>
    <row r="36" spans="1:17" ht="14" customHeight="1">
      <c r="A36" s="9"/>
      <c r="B36" s="4" t="s">
        <v>0</v>
      </c>
      <c r="C36" s="5">
        <f>C18</f>
        <v>23</v>
      </c>
      <c r="D36" s="5">
        <f t="shared" ref="D36:P36" si="22">D18</f>
        <v>24</v>
      </c>
      <c r="E36" s="5">
        <f t="shared" si="22"/>
        <v>25</v>
      </c>
      <c r="F36" s="5">
        <f t="shared" si="22"/>
        <v>26</v>
      </c>
      <c r="G36" s="5">
        <f t="shared" si="22"/>
        <v>27</v>
      </c>
      <c r="H36" s="5">
        <f t="shared" si="22"/>
        <v>28</v>
      </c>
      <c r="I36" s="5">
        <f t="shared" si="22"/>
        <v>29</v>
      </c>
      <c r="J36" s="5">
        <f t="shared" si="22"/>
        <v>30</v>
      </c>
      <c r="K36" s="5">
        <f t="shared" si="22"/>
        <v>31</v>
      </c>
      <c r="L36" s="5">
        <f t="shared" si="22"/>
        <v>32</v>
      </c>
      <c r="M36" s="5">
        <f t="shared" si="22"/>
        <v>33</v>
      </c>
      <c r="N36" s="5">
        <f t="shared" si="22"/>
        <v>34</v>
      </c>
      <c r="O36" s="5">
        <f t="shared" si="22"/>
        <v>35</v>
      </c>
      <c r="P36" s="6">
        <f t="shared" si="22"/>
        <v>36</v>
      </c>
      <c r="Q36" s="9"/>
    </row>
    <row r="37" spans="1:17" ht="14" customHeight="1">
      <c r="A37" s="9"/>
      <c r="B37" s="10">
        <f>B19</f>
        <v>8</v>
      </c>
      <c r="C37" s="29">
        <f t="shared" ref="C37:P37" si="23">ROUND((((TireDiameter*PI())*C19)/60)*0.00328084,1)</f>
        <v>28.4</v>
      </c>
      <c r="D37" s="29">
        <f t="shared" si="23"/>
        <v>27.3</v>
      </c>
      <c r="E37" s="29">
        <f t="shared" si="23"/>
        <v>26.2</v>
      </c>
      <c r="F37" s="29">
        <f t="shared" si="23"/>
        <v>25.2</v>
      </c>
      <c r="G37" s="29">
        <f t="shared" si="23"/>
        <v>24.2</v>
      </c>
      <c r="H37" s="29">
        <f t="shared" si="23"/>
        <v>23.4</v>
      </c>
      <c r="I37" s="29">
        <f t="shared" si="23"/>
        <v>22.6</v>
      </c>
      <c r="J37" s="29">
        <f t="shared" si="23"/>
        <v>21.8</v>
      </c>
      <c r="K37" s="29">
        <f t="shared" si="23"/>
        <v>21.1</v>
      </c>
      <c r="L37" s="29">
        <f t="shared" si="23"/>
        <v>20.399999999999999</v>
      </c>
      <c r="M37" s="29">
        <f t="shared" si="23"/>
        <v>19.8</v>
      </c>
      <c r="N37" s="29">
        <f t="shared" si="23"/>
        <v>19.2</v>
      </c>
      <c r="O37" s="29">
        <f t="shared" si="23"/>
        <v>18.7</v>
      </c>
      <c r="P37" s="33">
        <f t="shared" si="23"/>
        <v>18.2</v>
      </c>
      <c r="Q37" s="9"/>
    </row>
    <row r="38" spans="1:17" ht="14" customHeight="1">
      <c r="A38" s="9"/>
      <c r="B38" s="10">
        <f t="shared" ref="B38:B42" si="24">B20</f>
        <v>9</v>
      </c>
      <c r="C38" s="29">
        <f t="shared" ref="C38:P38" si="25">ROUND((((TireDiameter*PI())*C20)/60)*0.00328084,1)</f>
        <v>32</v>
      </c>
      <c r="D38" s="29">
        <f t="shared" si="25"/>
        <v>30.7</v>
      </c>
      <c r="E38" s="29">
        <f t="shared" si="25"/>
        <v>29.4</v>
      </c>
      <c r="F38" s="29">
        <f t="shared" si="25"/>
        <v>28.3</v>
      </c>
      <c r="G38" s="29">
        <f t="shared" si="25"/>
        <v>27.3</v>
      </c>
      <c r="H38" s="29">
        <f t="shared" si="25"/>
        <v>26.3</v>
      </c>
      <c r="I38" s="29">
        <f t="shared" si="25"/>
        <v>25.4</v>
      </c>
      <c r="J38" s="29">
        <f t="shared" si="25"/>
        <v>24.5</v>
      </c>
      <c r="K38" s="29">
        <f t="shared" si="25"/>
        <v>23.7</v>
      </c>
      <c r="L38" s="29">
        <f t="shared" si="25"/>
        <v>23</v>
      </c>
      <c r="M38" s="29">
        <f t="shared" si="25"/>
        <v>22.3</v>
      </c>
      <c r="N38" s="29">
        <f t="shared" si="25"/>
        <v>21.6</v>
      </c>
      <c r="O38" s="29">
        <f t="shared" si="25"/>
        <v>21</v>
      </c>
      <c r="P38" s="33">
        <f t="shared" si="25"/>
        <v>20.399999999999999</v>
      </c>
      <c r="Q38" s="9"/>
    </row>
    <row r="39" spans="1:17" ht="14" customHeight="1">
      <c r="A39" s="9"/>
      <c r="B39" s="10">
        <f t="shared" si="24"/>
        <v>10</v>
      </c>
      <c r="C39" s="29">
        <f t="shared" ref="C39:P39" si="26">ROUND((((TireDiameter*PI())*C21)/60)*0.00328084,1)</f>
        <v>35.6</v>
      </c>
      <c r="D39" s="29">
        <f t="shared" si="26"/>
        <v>34.1</v>
      </c>
      <c r="E39" s="29">
        <f t="shared" si="26"/>
        <v>32.700000000000003</v>
      </c>
      <c r="F39" s="29">
        <f t="shared" si="26"/>
        <v>31.5</v>
      </c>
      <c r="G39" s="29">
        <f t="shared" si="26"/>
        <v>30.3</v>
      </c>
      <c r="H39" s="29">
        <f t="shared" si="26"/>
        <v>29.2</v>
      </c>
      <c r="I39" s="29">
        <f t="shared" si="26"/>
        <v>28.2</v>
      </c>
      <c r="J39" s="29">
        <f t="shared" si="26"/>
        <v>27.3</v>
      </c>
      <c r="K39" s="29">
        <f t="shared" si="26"/>
        <v>26.4</v>
      </c>
      <c r="L39" s="29">
        <f t="shared" si="26"/>
        <v>25.6</v>
      </c>
      <c r="M39" s="29">
        <f t="shared" si="26"/>
        <v>24.8</v>
      </c>
      <c r="N39" s="29">
        <f t="shared" si="26"/>
        <v>24</v>
      </c>
      <c r="O39" s="29">
        <f t="shared" si="26"/>
        <v>23.4</v>
      </c>
      <c r="P39" s="33">
        <f t="shared" si="26"/>
        <v>22.7</v>
      </c>
      <c r="Q39" s="9"/>
    </row>
    <row r="40" spans="1:17" ht="14" customHeight="1">
      <c r="A40" s="9"/>
      <c r="B40" s="10">
        <f t="shared" si="24"/>
        <v>11</v>
      </c>
      <c r="C40" s="29">
        <f t="shared" ref="C40:P40" si="27">ROUND((((TireDiameter*PI())*C22)/60)*0.00328084,1)</f>
        <v>39.1</v>
      </c>
      <c r="D40" s="29">
        <f t="shared" si="27"/>
        <v>37.5</v>
      </c>
      <c r="E40" s="29">
        <f t="shared" si="27"/>
        <v>36</v>
      </c>
      <c r="F40" s="29">
        <f t="shared" si="27"/>
        <v>34.6</v>
      </c>
      <c r="G40" s="29">
        <f t="shared" si="27"/>
        <v>33.299999999999997</v>
      </c>
      <c r="H40" s="29">
        <f t="shared" si="27"/>
        <v>32.1</v>
      </c>
      <c r="I40" s="29">
        <f t="shared" si="27"/>
        <v>31</v>
      </c>
      <c r="J40" s="29">
        <f t="shared" si="27"/>
        <v>30</v>
      </c>
      <c r="K40" s="29">
        <f t="shared" si="27"/>
        <v>29</v>
      </c>
      <c r="L40" s="29">
        <f t="shared" si="27"/>
        <v>28.1</v>
      </c>
      <c r="M40" s="29">
        <f t="shared" si="27"/>
        <v>27.3</v>
      </c>
      <c r="N40" s="29">
        <f t="shared" si="27"/>
        <v>26.5</v>
      </c>
      <c r="O40" s="29">
        <f t="shared" si="27"/>
        <v>25.7</v>
      </c>
      <c r="P40" s="33">
        <f t="shared" si="27"/>
        <v>25</v>
      </c>
      <c r="Q40" s="9"/>
    </row>
    <row r="41" spans="1:17" ht="14" customHeight="1">
      <c r="A41" s="9"/>
      <c r="B41" s="10">
        <f t="shared" si="24"/>
        <v>12</v>
      </c>
      <c r="C41" s="29">
        <f t="shared" ref="C41:P41" si="28">ROUND((((TireDiameter*PI())*C23)/60)*0.00328084,1)</f>
        <v>42.7</v>
      </c>
      <c r="D41" s="29">
        <f t="shared" si="28"/>
        <v>40.9</v>
      </c>
      <c r="E41" s="29">
        <f t="shared" si="28"/>
        <v>39.299999999999997</v>
      </c>
      <c r="F41" s="29">
        <f t="shared" si="28"/>
        <v>37.700000000000003</v>
      </c>
      <c r="G41" s="29">
        <f t="shared" si="28"/>
        <v>36.299999999999997</v>
      </c>
      <c r="H41" s="29">
        <f t="shared" si="28"/>
        <v>35</v>
      </c>
      <c r="I41" s="29">
        <f t="shared" si="28"/>
        <v>33.799999999999997</v>
      </c>
      <c r="J41" s="29">
        <f t="shared" si="28"/>
        <v>32.700000000000003</v>
      </c>
      <c r="K41" s="29">
        <f t="shared" si="28"/>
        <v>31.7</v>
      </c>
      <c r="L41" s="29">
        <f t="shared" si="28"/>
        <v>30.7</v>
      </c>
      <c r="M41" s="29">
        <f t="shared" si="28"/>
        <v>29.7</v>
      </c>
      <c r="N41" s="29">
        <f t="shared" si="28"/>
        <v>28.9</v>
      </c>
      <c r="O41" s="29">
        <f t="shared" si="28"/>
        <v>28</v>
      </c>
      <c r="P41" s="33">
        <f t="shared" si="28"/>
        <v>27.3</v>
      </c>
      <c r="Q41" s="9"/>
    </row>
    <row r="42" spans="1:17" ht="16.25" thickBot="1">
      <c r="A42" s="9"/>
      <c r="B42" s="11">
        <f t="shared" si="24"/>
        <v>13</v>
      </c>
      <c r="C42" s="34">
        <f t="shared" ref="C42:P42" si="29">ROUND((((TireDiameter*PI())*C24)/60)*0.00328084,1)</f>
        <v>46.2</v>
      </c>
      <c r="D42" s="34">
        <f t="shared" si="29"/>
        <v>44.3</v>
      </c>
      <c r="E42" s="34">
        <f t="shared" si="29"/>
        <v>42.5</v>
      </c>
      <c r="F42" s="34">
        <f t="shared" si="29"/>
        <v>40.9</v>
      </c>
      <c r="G42" s="34">
        <f t="shared" si="29"/>
        <v>39.4</v>
      </c>
      <c r="H42" s="34">
        <f t="shared" si="29"/>
        <v>38</v>
      </c>
      <c r="I42" s="34">
        <f t="shared" si="29"/>
        <v>36.700000000000003</v>
      </c>
      <c r="J42" s="34">
        <f t="shared" si="29"/>
        <v>35.4</v>
      </c>
      <c r="K42" s="34">
        <f t="shared" si="29"/>
        <v>34.299999999999997</v>
      </c>
      <c r="L42" s="34">
        <f t="shared" si="29"/>
        <v>33.200000000000003</v>
      </c>
      <c r="M42" s="34">
        <f t="shared" si="29"/>
        <v>32.200000000000003</v>
      </c>
      <c r="N42" s="34">
        <f t="shared" si="29"/>
        <v>31.3</v>
      </c>
      <c r="O42" s="34">
        <f t="shared" si="29"/>
        <v>30.4</v>
      </c>
      <c r="P42" s="35">
        <f t="shared" si="29"/>
        <v>29.5</v>
      </c>
      <c r="Q42" s="9"/>
    </row>
    <row r="43" spans="1:17" ht="16.25" thickBot="1">
      <c r="A43" s="9"/>
      <c r="B43" s="9"/>
      <c r="C43" s="9"/>
      <c r="D43" s="9"/>
      <c r="E43" s="9"/>
      <c r="F43" s="9"/>
      <c r="G43" s="9"/>
      <c r="H43" s="9"/>
      <c r="I43" s="9"/>
      <c r="J43" s="9"/>
      <c r="K43" s="9"/>
      <c r="L43" s="9"/>
      <c r="M43" s="9"/>
      <c r="N43" s="9"/>
      <c r="O43" s="9"/>
      <c r="P43" s="9"/>
      <c r="Q43" s="9"/>
    </row>
    <row r="44" spans="1:17" ht="18">
      <c r="A44" s="9"/>
      <c r="B44" s="1" t="s">
        <v>8</v>
      </c>
      <c r="C44" s="2"/>
      <c r="D44" s="2"/>
      <c r="E44" s="2"/>
      <c r="F44" s="2"/>
      <c r="G44" s="2"/>
      <c r="H44" s="2"/>
      <c r="I44" s="2"/>
      <c r="J44" s="2"/>
      <c r="K44" s="2"/>
      <c r="L44" s="2"/>
      <c r="M44" s="2"/>
      <c r="N44" s="2"/>
      <c r="O44" s="2"/>
      <c r="P44" s="3"/>
      <c r="Q44" s="9"/>
    </row>
    <row r="45" spans="1:17">
      <c r="A45" s="9"/>
      <c r="B45" s="4" t="s">
        <v>0</v>
      </c>
      <c r="C45" s="5">
        <f>C27</f>
        <v>23</v>
      </c>
      <c r="D45" s="5">
        <f t="shared" ref="D45:P45" si="30">D27</f>
        <v>24</v>
      </c>
      <c r="E45" s="5">
        <f t="shared" si="30"/>
        <v>25</v>
      </c>
      <c r="F45" s="5">
        <f t="shared" si="30"/>
        <v>26</v>
      </c>
      <c r="G45" s="5">
        <f t="shared" si="30"/>
        <v>27</v>
      </c>
      <c r="H45" s="5">
        <f t="shared" si="30"/>
        <v>28</v>
      </c>
      <c r="I45" s="5">
        <f t="shared" si="30"/>
        <v>29</v>
      </c>
      <c r="J45" s="5">
        <f t="shared" si="30"/>
        <v>30</v>
      </c>
      <c r="K45" s="5">
        <f t="shared" si="30"/>
        <v>31</v>
      </c>
      <c r="L45" s="5">
        <f t="shared" si="30"/>
        <v>32</v>
      </c>
      <c r="M45" s="5">
        <f t="shared" si="30"/>
        <v>33</v>
      </c>
      <c r="N45" s="5">
        <f t="shared" si="30"/>
        <v>34</v>
      </c>
      <c r="O45" s="5">
        <f t="shared" si="30"/>
        <v>35</v>
      </c>
      <c r="P45" s="6">
        <f t="shared" si="30"/>
        <v>36</v>
      </c>
      <c r="Q45" s="9"/>
    </row>
    <row r="46" spans="1:17">
      <c r="A46" s="9"/>
      <c r="B46" s="10">
        <f>B28</f>
        <v>8</v>
      </c>
      <c r="C46" s="29">
        <f>ROUND(C37/1.46667,1)</f>
        <v>19.399999999999999</v>
      </c>
      <c r="D46" s="29">
        <f t="shared" ref="D46:P46" si="31">ROUND(D37/1.46667,1)</f>
        <v>18.600000000000001</v>
      </c>
      <c r="E46" s="29">
        <f t="shared" si="31"/>
        <v>17.899999999999999</v>
      </c>
      <c r="F46" s="29">
        <f t="shared" si="31"/>
        <v>17.2</v>
      </c>
      <c r="G46" s="29">
        <f t="shared" si="31"/>
        <v>16.5</v>
      </c>
      <c r="H46" s="29">
        <f t="shared" si="31"/>
        <v>16</v>
      </c>
      <c r="I46" s="29">
        <f t="shared" si="31"/>
        <v>15.4</v>
      </c>
      <c r="J46" s="29">
        <f t="shared" si="31"/>
        <v>14.9</v>
      </c>
      <c r="K46" s="29">
        <f t="shared" si="31"/>
        <v>14.4</v>
      </c>
      <c r="L46" s="29">
        <f t="shared" si="31"/>
        <v>13.9</v>
      </c>
      <c r="M46" s="29">
        <f t="shared" si="31"/>
        <v>13.5</v>
      </c>
      <c r="N46" s="29">
        <f t="shared" si="31"/>
        <v>13.1</v>
      </c>
      <c r="O46" s="29">
        <f t="shared" si="31"/>
        <v>12.7</v>
      </c>
      <c r="P46" s="33">
        <f t="shared" si="31"/>
        <v>12.4</v>
      </c>
      <c r="Q46" s="9"/>
    </row>
    <row r="47" spans="1:17">
      <c r="A47" s="9"/>
      <c r="B47" s="10">
        <f t="shared" ref="B47:B51" si="32">B29</f>
        <v>9</v>
      </c>
      <c r="C47" s="29">
        <f t="shared" ref="C47:P47" si="33">ROUND(C38/1.46667,1)</f>
        <v>21.8</v>
      </c>
      <c r="D47" s="29">
        <f t="shared" si="33"/>
        <v>20.9</v>
      </c>
      <c r="E47" s="29">
        <f t="shared" si="33"/>
        <v>20</v>
      </c>
      <c r="F47" s="29">
        <f t="shared" si="33"/>
        <v>19.3</v>
      </c>
      <c r="G47" s="29">
        <f t="shared" si="33"/>
        <v>18.600000000000001</v>
      </c>
      <c r="H47" s="29">
        <f t="shared" si="33"/>
        <v>17.899999999999999</v>
      </c>
      <c r="I47" s="29">
        <f t="shared" si="33"/>
        <v>17.3</v>
      </c>
      <c r="J47" s="29">
        <f t="shared" si="33"/>
        <v>16.7</v>
      </c>
      <c r="K47" s="29">
        <f t="shared" si="33"/>
        <v>16.2</v>
      </c>
      <c r="L47" s="29">
        <f t="shared" si="33"/>
        <v>15.7</v>
      </c>
      <c r="M47" s="29">
        <f t="shared" si="33"/>
        <v>15.2</v>
      </c>
      <c r="N47" s="29">
        <f t="shared" si="33"/>
        <v>14.7</v>
      </c>
      <c r="O47" s="29">
        <f t="shared" si="33"/>
        <v>14.3</v>
      </c>
      <c r="P47" s="33">
        <f t="shared" si="33"/>
        <v>13.9</v>
      </c>
      <c r="Q47" s="9"/>
    </row>
    <row r="48" spans="1:17">
      <c r="A48" s="9"/>
      <c r="B48" s="10">
        <f t="shared" si="32"/>
        <v>10</v>
      </c>
      <c r="C48" s="29">
        <f t="shared" ref="C48:P48" si="34">ROUND(C39/1.46667,1)</f>
        <v>24.3</v>
      </c>
      <c r="D48" s="29">
        <f t="shared" si="34"/>
        <v>23.2</v>
      </c>
      <c r="E48" s="29">
        <f t="shared" si="34"/>
        <v>22.3</v>
      </c>
      <c r="F48" s="29">
        <f t="shared" si="34"/>
        <v>21.5</v>
      </c>
      <c r="G48" s="29">
        <f t="shared" si="34"/>
        <v>20.7</v>
      </c>
      <c r="H48" s="29">
        <f t="shared" si="34"/>
        <v>19.899999999999999</v>
      </c>
      <c r="I48" s="29">
        <f t="shared" si="34"/>
        <v>19.2</v>
      </c>
      <c r="J48" s="29">
        <f t="shared" si="34"/>
        <v>18.600000000000001</v>
      </c>
      <c r="K48" s="29">
        <f t="shared" si="34"/>
        <v>18</v>
      </c>
      <c r="L48" s="29">
        <f t="shared" si="34"/>
        <v>17.5</v>
      </c>
      <c r="M48" s="29">
        <f t="shared" si="34"/>
        <v>16.899999999999999</v>
      </c>
      <c r="N48" s="29">
        <f t="shared" si="34"/>
        <v>16.399999999999999</v>
      </c>
      <c r="O48" s="29">
        <f t="shared" si="34"/>
        <v>16</v>
      </c>
      <c r="P48" s="33">
        <f t="shared" si="34"/>
        <v>15.5</v>
      </c>
      <c r="Q48" s="9"/>
    </row>
    <row r="49" spans="1:17">
      <c r="A49" s="9"/>
      <c r="B49" s="10">
        <f t="shared" si="32"/>
        <v>11</v>
      </c>
      <c r="C49" s="29">
        <f t="shared" ref="C49:P49" si="35">ROUND(C40/1.46667,1)</f>
        <v>26.7</v>
      </c>
      <c r="D49" s="29">
        <f t="shared" si="35"/>
        <v>25.6</v>
      </c>
      <c r="E49" s="29">
        <f t="shared" si="35"/>
        <v>24.5</v>
      </c>
      <c r="F49" s="29">
        <f t="shared" si="35"/>
        <v>23.6</v>
      </c>
      <c r="G49" s="29">
        <f t="shared" si="35"/>
        <v>22.7</v>
      </c>
      <c r="H49" s="29">
        <f t="shared" si="35"/>
        <v>21.9</v>
      </c>
      <c r="I49" s="29">
        <f t="shared" si="35"/>
        <v>21.1</v>
      </c>
      <c r="J49" s="29">
        <f t="shared" si="35"/>
        <v>20.5</v>
      </c>
      <c r="K49" s="29">
        <f t="shared" si="35"/>
        <v>19.8</v>
      </c>
      <c r="L49" s="29">
        <f t="shared" si="35"/>
        <v>19.2</v>
      </c>
      <c r="M49" s="29">
        <f t="shared" si="35"/>
        <v>18.600000000000001</v>
      </c>
      <c r="N49" s="29">
        <f t="shared" si="35"/>
        <v>18.100000000000001</v>
      </c>
      <c r="O49" s="29">
        <f t="shared" si="35"/>
        <v>17.5</v>
      </c>
      <c r="P49" s="33">
        <f t="shared" si="35"/>
        <v>17</v>
      </c>
      <c r="Q49" s="9"/>
    </row>
    <row r="50" spans="1:17">
      <c r="A50" s="9"/>
      <c r="B50" s="10">
        <f t="shared" si="32"/>
        <v>12</v>
      </c>
      <c r="C50" s="29">
        <f t="shared" ref="C50:P50" si="36">ROUND(C41/1.46667,1)</f>
        <v>29.1</v>
      </c>
      <c r="D50" s="29">
        <f t="shared" si="36"/>
        <v>27.9</v>
      </c>
      <c r="E50" s="29">
        <f t="shared" si="36"/>
        <v>26.8</v>
      </c>
      <c r="F50" s="29">
        <f t="shared" si="36"/>
        <v>25.7</v>
      </c>
      <c r="G50" s="29">
        <f t="shared" si="36"/>
        <v>24.7</v>
      </c>
      <c r="H50" s="29">
        <f t="shared" si="36"/>
        <v>23.9</v>
      </c>
      <c r="I50" s="29">
        <f t="shared" si="36"/>
        <v>23</v>
      </c>
      <c r="J50" s="29">
        <f t="shared" si="36"/>
        <v>22.3</v>
      </c>
      <c r="K50" s="29">
        <f t="shared" si="36"/>
        <v>21.6</v>
      </c>
      <c r="L50" s="29">
        <f t="shared" si="36"/>
        <v>20.9</v>
      </c>
      <c r="M50" s="29">
        <f t="shared" si="36"/>
        <v>20.2</v>
      </c>
      <c r="N50" s="29">
        <f t="shared" si="36"/>
        <v>19.7</v>
      </c>
      <c r="O50" s="29">
        <f t="shared" si="36"/>
        <v>19.100000000000001</v>
      </c>
      <c r="P50" s="33">
        <f t="shared" si="36"/>
        <v>18.600000000000001</v>
      </c>
      <c r="Q50" s="9"/>
    </row>
    <row r="51" spans="1:17" ht="16.25" thickBot="1">
      <c r="A51" s="9"/>
      <c r="B51" s="11">
        <f t="shared" si="32"/>
        <v>13</v>
      </c>
      <c r="C51" s="34">
        <f t="shared" ref="C51:P51" si="37">ROUND(C42/1.46667,1)</f>
        <v>31.5</v>
      </c>
      <c r="D51" s="34">
        <f t="shared" si="37"/>
        <v>30.2</v>
      </c>
      <c r="E51" s="34">
        <f t="shared" si="37"/>
        <v>29</v>
      </c>
      <c r="F51" s="34">
        <f t="shared" si="37"/>
        <v>27.9</v>
      </c>
      <c r="G51" s="34">
        <f t="shared" si="37"/>
        <v>26.9</v>
      </c>
      <c r="H51" s="34">
        <f t="shared" si="37"/>
        <v>25.9</v>
      </c>
      <c r="I51" s="34">
        <f t="shared" si="37"/>
        <v>25</v>
      </c>
      <c r="J51" s="34">
        <f t="shared" si="37"/>
        <v>24.1</v>
      </c>
      <c r="K51" s="34">
        <f t="shared" si="37"/>
        <v>23.4</v>
      </c>
      <c r="L51" s="34">
        <f t="shared" si="37"/>
        <v>22.6</v>
      </c>
      <c r="M51" s="34">
        <f t="shared" si="37"/>
        <v>22</v>
      </c>
      <c r="N51" s="34">
        <f t="shared" si="37"/>
        <v>21.3</v>
      </c>
      <c r="O51" s="34">
        <f t="shared" si="37"/>
        <v>20.7</v>
      </c>
      <c r="P51" s="35">
        <f t="shared" si="37"/>
        <v>20.100000000000001</v>
      </c>
      <c r="Q51" s="9"/>
    </row>
    <row r="52" spans="1:17">
      <c r="A52" s="9"/>
      <c r="B52" s="9"/>
      <c r="C52" s="9"/>
      <c r="D52" s="9"/>
      <c r="E52" s="9"/>
      <c r="F52" s="9"/>
      <c r="G52" s="9"/>
      <c r="H52" s="9"/>
      <c r="I52" s="9"/>
      <c r="J52" s="9"/>
      <c r="K52" s="9"/>
      <c r="L52" s="9"/>
      <c r="M52" s="9"/>
      <c r="N52" s="9"/>
      <c r="O52" s="9"/>
      <c r="P52" s="9"/>
      <c r="Q52" s="9"/>
    </row>
  </sheetData>
  <sheetProtection sheet="1" objects="1" scenarios="1"/>
  <sortState ref="B22:F53">
    <sortCondition ref="B22:B53"/>
    <sortCondition ref="D22:D53"/>
  </sortState>
  <mergeCells count="7">
    <mergeCell ref="M3:O3"/>
    <mergeCell ref="B1:C1"/>
    <mergeCell ref="B26:C26"/>
    <mergeCell ref="B17:C17"/>
    <mergeCell ref="B8:C8"/>
    <mergeCell ref="H3:L3"/>
    <mergeCell ref="B3:G3"/>
  </mergeCells>
  <conditionalFormatting sqref="C10:P15">
    <cfRule type="colorScale" priority="11">
      <colorScale>
        <cfvo type="min"/>
        <cfvo type="percentile" val="50"/>
        <cfvo type="max"/>
        <color rgb="FFF8696B"/>
        <color rgb="FFFCFCFF"/>
        <color rgb="FF5A8AC6"/>
      </colorScale>
    </cfRule>
  </conditionalFormatting>
  <conditionalFormatting sqref="C19:P24">
    <cfRule type="colorScale" priority="10">
      <colorScale>
        <cfvo type="min"/>
        <cfvo type="percentile" val="50"/>
        <cfvo type="max"/>
        <color rgb="FF5A8AC6"/>
        <color rgb="FFFCFCFF"/>
        <color rgb="FFF8696B"/>
      </colorScale>
    </cfRule>
  </conditionalFormatting>
  <conditionalFormatting sqref="C28:P34">
    <cfRule type="colorScale" priority="8">
      <colorScale>
        <cfvo type="min"/>
        <cfvo type="percentile" val="50"/>
        <cfvo type="max"/>
        <color rgb="FF5A8AC6"/>
        <color rgb="FFFCFCFF"/>
        <color rgb="FFF8696B"/>
      </colorScale>
    </cfRule>
  </conditionalFormatting>
  <conditionalFormatting sqref="C46:P51">
    <cfRule type="colorScale" priority="7">
      <colorScale>
        <cfvo type="min"/>
        <cfvo type="percentile" val="50"/>
        <cfvo type="max"/>
        <color rgb="FF5A8AC6"/>
        <color rgb="FFFCFCFF"/>
        <color rgb="FFF8696B"/>
      </colorScale>
    </cfRule>
  </conditionalFormatting>
  <conditionalFormatting sqref="C37:P42">
    <cfRule type="colorScale" priority="12">
      <colorScale>
        <cfvo type="min"/>
        <cfvo type="percentile" val="50"/>
        <cfvo type="max"/>
        <color rgb="FF5A8AC6"/>
        <color rgb="FFFCFCFF"/>
        <color rgb="FFF8696B"/>
      </colorScale>
    </cfRule>
  </conditionalFormatting>
  <conditionalFormatting sqref="C10:P15">
    <cfRule type="expression" dxfId="4" priority="5">
      <formula>AND($B10=PinionTeeth,C$9=SpurTeeth)</formula>
    </cfRule>
  </conditionalFormatting>
  <conditionalFormatting sqref="C19:P24">
    <cfRule type="expression" dxfId="3" priority="4">
      <formula>AND($B19=PinionTeeth,C$18=SpurTeeth,C19&gt;0)</formula>
    </cfRule>
  </conditionalFormatting>
  <conditionalFormatting sqref="C28:P33">
    <cfRule type="expression" dxfId="2" priority="3">
      <formula>AND($B28=PinionTeeth,C$27=SpurTeeth,C28&gt;0)</formula>
    </cfRule>
  </conditionalFormatting>
  <conditionalFormatting sqref="C37:P42">
    <cfRule type="expression" dxfId="1" priority="2">
      <formula>AND($B37=PinionTeeth,C$36=SpurTeeth,C37&gt;0)</formula>
    </cfRule>
  </conditionalFormatting>
  <conditionalFormatting sqref="C46:P51">
    <cfRule type="expression" dxfId="0" priority="1">
      <formula>AND($B46=PinionTeeth,C$45=SpurTeeth,C46&gt;0)</formula>
    </cfRule>
  </conditionalFormatting>
  <dataValidations count="1">
    <dataValidation type="list" allowBlank="1" showInputMessage="1" showErrorMessage="1" sqref="B5">
      <formula1>"Anglewinder,Inline,Sidewinder"</formula1>
    </dataValidation>
  </dataValidation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9"/>
  <sheetViews>
    <sheetView workbookViewId="0"/>
  </sheetViews>
  <sheetFormatPr baseColWidth="10" defaultColWidth="11.1640625" defaultRowHeight="15" x14ac:dyDescent="0"/>
  <cols>
    <col min="1" max="1" width="2.83203125" customWidth="1"/>
  </cols>
  <sheetData>
    <row r="2" spans="2:7" ht="21">
      <c r="B2" s="59" t="s">
        <v>32</v>
      </c>
    </row>
    <row r="3" spans="2:7" ht="16.25" thickBot="1"/>
    <row r="4" spans="2:7">
      <c r="B4" s="81" t="s">
        <v>30</v>
      </c>
      <c r="C4" s="82"/>
      <c r="D4" s="82"/>
      <c r="E4" s="82"/>
      <c r="F4" s="82"/>
      <c r="G4" s="83"/>
    </row>
    <row r="5" spans="2:7">
      <c r="B5" s="75" t="s">
        <v>34</v>
      </c>
      <c r="C5" s="76"/>
      <c r="D5" s="76"/>
      <c r="E5" s="76"/>
      <c r="F5" s="76"/>
      <c r="G5" s="77"/>
    </row>
    <row r="6" spans="2:7">
      <c r="B6" s="75"/>
      <c r="C6" s="76"/>
      <c r="D6" s="76"/>
      <c r="E6" s="76"/>
      <c r="F6" s="76"/>
      <c r="G6" s="77"/>
    </row>
    <row r="7" spans="2:7">
      <c r="B7" s="75"/>
      <c r="C7" s="76"/>
      <c r="D7" s="76"/>
      <c r="E7" s="76"/>
      <c r="F7" s="76"/>
      <c r="G7" s="77"/>
    </row>
    <row r="8" spans="2:7">
      <c r="B8" s="75"/>
      <c r="C8" s="76"/>
      <c r="D8" s="76"/>
      <c r="E8" s="76"/>
      <c r="F8" s="76"/>
      <c r="G8" s="77"/>
    </row>
    <row r="9" spans="2:7" ht="16.25" thickBot="1">
      <c r="B9" s="78"/>
      <c r="C9" s="79"/>
      <c r="D9" s="79"/>
      <c r="E9" s="79"/>
      <c r="F9" s="79"/>
      <c r="G9" s="80"/>
    </row>
    <row r="10" spans="2:7" ht="16.25" thickBot="1"/>
    <row r="11" spans="2:7">
      <c r="B11" s="81" t="s">
        <v>31</v>
      </c>
      <c r="C11" s="82"/>
      <c r="D11" s="82"/>
      <c r="E11" s="82"/>
      <c r="F11" s="82"/>
      <c r="G11" s="83"/>
    </row>
    <row r="12" spans="2:7" ht="15" customHeight="1">
      <c r="B12" s="75" t="s">
        <v>33</v>
      </c>
      <c r="C12" s="76"/>
      <c r="D12" s="76"/>
      <c r="E12" s="76"/>
      <c r="F12" s="76"/>
      <c r="G12" s="77"/>
    </row>
    <row r="13" spans="2:7">
      <c r="B13" s="75"/>
      <c r="C13" s="76"/>
      <c r="D13" s="76"/>
      <c r="E13" s="76"/>
      <c r="F13" s="76"/>
      <c r="G13" s="77"/>
    </row>
    <row r="14" spans="2:7">
      <c r="B14" s="75"/>
      <c r="C14" s="76"/>
      <c r="D14" s="76"/>
      <c r="E14" s="76"/>
      <c r="F14" s="76"/>
      <c r="G14" s="77"/>
    </row>
    <row r="15" spans="2:7">
      <c r="B15" s="75"/>
      <c r="C15" s="76"/>
      <c r="D15" s="76"/>
      <c r="E15" s="76"/>
      <c r="F15" s="76"/>
      <c r="G15" s="77"/>
    </row>
    <row r="16" spans="2:7">
      <c r="B16" s="75"/>
      <c r="C16" s="76"/>
      <c r="D16" s="76"/>
      <c r="E16" s="76"/>
      <c r="F16" s="76"/>
      <c r="G16" s="77"/>
    </row>
    <row r="17" spans="2:7">
      <c r="B17" s="75"/>
      <c r="C17" s="76"/>
      <c r="D17" s="76"/>
      <c r="E17" s="76"/>
      <c r="F17" s="76"/>
      <c r="G17" s="77"/>
    </row>
    <row r="18" spans="2:7">
      <c r="B18" s="75"/>
      <c r="C18" s="76"/>
      <c r="D18" s="76"/>
      <c r="E18" s="76"/>
      <c r="F18" s="76"/>
      <c r="G18" s="77"/>
    </row>
    <row r="19" spans="2:7" ht="16.25" thickBot="1">
      <c r="B19" s="78"/>
      <c r="C19" s="79"/>
      <c r="D19" s="79"/>
      <c r="E19" s="79"/>
      <c r="F19" s="79"/>
      <c r="G19" s="80"/>
    </row>
  </sheetData>
  <mergeCells count="4">
    <mergeCell ref="B12:G19"/>
    <mergeCell ref="B11:G11"/>
    <mergeCell ref="B4:G4"/>
    <mergeCell ref="B5:G9"/>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Car Log</vt:lpstr>
      <vt:lpstr>Charts</vt:lpstr>
      <vt:lpstr>Instructions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Harriger</dc:creator>
  <cp:lastModifiedBy>Brian Harriger</cp:lastModifiedBy>
  <dcterms:created xsi:type="dcterms:W3CDTF">2013-06-22T11:45:19Z</dcterms:created>
  <dcterms:modified xsi:type="dcterms:W3CDTF">2015-01-28T11:38:53Z</dcterms:modified>
</cp:coreProperties>
</file>